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9 месяцев 2019" sheetId="4" r:id="rId1"/>
  </sheets>
  <definedNames>
    <definedName name="го_чс" localSheetId="0">#REF!</definedName>
    <definedName name="го_чс">#REF!</definedName>
    <definedName name="епок" localSheetId="0">#REF!</definedName>
    <definedName name="епок">#REF!</definedName>
    <definedName name="жэлэж" localSheetId="0">#REF!</definedName>
    <definedName name="жэлэж">#REF!</definedName>
    <definedName name="_xlnm.Print_Titles" localSheetId="0">'9 месяцев 2019'!$2:$2</definedName>
    <definedName name="Отдел_капитального_строительства" localSheetId="0">#REF!</definedName>
    <definedName name="Отдел_капитального_строительства">#REF!</definedName>
    <definedName name="уров.соб.01.10.2016" localSheetId="0">#REF!</definedName>
    <definedName name="уров.соб.01.10.2016">#REF!</definedName>
  </definedNames>
  <calcPr calcId="162913"/>
</workbook>
</file>

<file path=xl/calcChain.xml><?xml version="1.0" encoding="utf-8"?>
<calcChain xmlns="http://schemas.openxmlformats.org/spreadsheetml/2006/main">
  <c r="J40" i="4" l="1"/>
  <c r="L40" i="4"/>
  <c r="K4" i="4"/>
  <c r="L4" i="4"/>
  <c r="J4" i="4"/>
  <c r="I3" i="4" l="1"/>
  <c r="G4" i="4" l="1"/>
  <c r="H4" i="4"/>
  <c r="I4" i="4"/>
  <c r="I40" i="4" l="1"/>
  <c r="H19" i="4" l="1"/>
  <c r="H15" i="4" l="1"/>
  <c r="G15" i="4"/>
  <c r="H3" i="4"/>
  <c r="G3" i="4"/>
  <c r="F22" i="4" l="1"/>
  <c r="F16" i="4"/>
  <c r="E4" i="4" l="1"/>
  <c r="F4" i="4"/>
  <c r="D4" i="4"/>
  <c r="F40" i="4"/>
  <c r="P22" i="4" l="1"/>
  <c r="P4" i="4"/>
</calcChain>
</file>

<file path=xl/sharedStrings.xml><?xml version="1.0" encoding="utf-8"?>
<sst xmlns="http://schemas.openxmlformats.org/spreadsheetml/2006/main" count="128" uniqueCount="90">
  <si>
    <t>№ по п/п</t>
  </si>
  <si>
    <t>Наименование показателя</t>
  </si>
  <si>
    <t>Ед.изм.</t>
  </si>
  <si>
    <t xml:space="preserve">январь - </t>
  </si>
  <si>
    <t>январь - февраль</t>
  </si>
  <si>
    <t>январь - март</t>
  </si>
  <si>
    <t>январь - апрель</t>
  </si>
  <si>
    <t>январь - май</t>
  </si>
  <si>
    <t>январь - июнь</t>
  </si>
  <si>
    <t>январь - июль</t>
  </si>
  <si>
    <t>январь - август</t>
  </si>
  <si>
    <t>январь - сентябрь</t>
  </si>
  <si>
    <t>январь - октябрь</t>
  </si>
  <si>
    <t>январь - ноябрь</t>
  </si>
  <si>
    <t>январь - декабрь</t>
  </si>
  <si>
    <t>Оценка на текущий год</t>
  </si>
  <si>
    <t>Объем отгруженных товаров собственного производства, выполненных работ и услуг предприятиями промышленности</t>
  </si>
  <si>
    <t>тыс. руб.</t>
  </si>
  <si>
    <t>Продукция сельского хозяйства, всего</t>
  </si>
  <si>
    <t>2.1</t>
  </si>
  <si>
    <t>продукция растениеводства</t>
  </si>
  <si>
    <t>2.2</t>
  </si>
  <si>
    <t>продукция животноводства</t>
  </si>
  <si>
    <t>Общая площадь пашни*</t>
  </si>
  <si>
    <t>га</t>
  </si>
  <si>
    <t>3.1</t>
  </si>
  <si>
    <t>в том числе используемая</t>
  </si>
  <si>
    <t>Площадь закладки многолетних насаждений:*</t>
  </si>
  <si>
    <t>4.1</t>
  </si>
  <si>
    <t>виноградников</t>
  </si>
  <si>
    <t>4.2</t>
  </si>
  <si>
    <t>садов</t>
  </si>
  <si>
    <t>Объем инвестиций в основной капитал:</t>
  </si>
  <si>
    <t>5.1</t>
  </si>
  <si>
    <t>за счет всех источников финансирования</t>
  </si>
  <si>
    <t>5.2</t>
  </si>
  <si>
    <t>за исключением бюджетных средств</t>
  </si>
  <si>
    <t>Объем выполненных работ по виду деятельности "строительство"</t>
  </si>
  <si>
    <t>Ввод в действие жилых домов</t>
  </si>
  <si>
    <t>кв.м.</t>
  </si>
  <si>
    <t>Общая площадь жилых помещений, приходящаяся в среднем на 1 жителя</t>
  </si>
  <si>
    <t>Площадь земельных участков, предоставленных для строительства в расчете на 10 тыс. человек населения*</t>
  </si>
  <si>
    <t>Оборот розничной торговли</t>
  </si>
  <si>
    <t>Объем платных услуг населению</t>
  </si>
  <si>
    <t>Оборот субъектов малого и среднего предпринимательства</t>
  </si>
  <si>
    <t>Число субъектов малого и среднего предпринимательства всего (действующих)</t>
  </si>
  <si>
    <t>ед.</t>
  </si>
  <si>
    <t>13.1</t>
  </si>
  <si>
    <t>малых и средних предприятий</t>
  </si>
  <si>
    <t>13.2</t>
  </si>
  <si>
    <t>индивидуальных предпринимателей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</si>
  <si>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организаций</t>
  </si>
  <si>
    <t>%</t>
  </si>
  <si>
    <t>Налоговые и неналоговые доходы бюджета муниципального района (городского округа)</t>
  </si>
  <si>
    <t>Доля финансовой помощи из республиканского бюджета РД в общем объеме доходов бюджета муниципального района (городского округа) (без учета субвенций)</t>
  </si>
  <si>
    <t>Среднемесячная номинальная начисленная заработная плата:</t>
  </si>
  <si>
    <t>17.1</t>
  </si>
  <si>
    <t>работников организаций муниципального района (городского округа) - всего</t>
  </si>
  <si>
    <t>руб.</t>
  </si>
  <si>
    <t>17.2</t>
  </si>
  <si>
    <t>педагогических работников муниципальных общеобразовательных учреждений</t>
  </si>
  <si>
    <t>17.3</t>
  </si>
  <si>
    <t>педагогических работников муниципальных дошкольных образовательных учреждений</t>
  </si>
  <si>
    <t>17.4</t>
  </si>
  <si>
    <t>работников муниципальных учреждений культуры и искусства</t>
  </si>
  <si>
    <t>17.5</t>
  </si>
  <si>
    <t>педагогических работников муниципальных учреждений дополнительного образования детей</t>
  </si>
  <si>
    <t>Число вновь созданных рабочих мест всего</t>
  </si>
  <si>
    <t>18.1</t>
  </si>
  <si>
    <t>высокопроизводительные рабочие места</t>
  </si>
  <si>
    <t>18.2</t>
  </si>
  <si>
    <t>в рамках реализации инвестиционных проектов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</si>
  <si>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предметам*</t>
  </si>
  <si>
    <t>Удельный вес обучающихся в муниципальных общеобразовательных учреждениях, занимающихся в первую смену*</t>
  </si>
  <si>
    <t>Охват детей дошкольными образовательными учреждениями*</t>
  </si>
  <si>
    <t>Доля детей в возрасте 1 –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</si>
  <si>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Удельный вес населения, систематически занимающегося физической культурой и спортом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</si>
  <si>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значения*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</si>
  <si>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 района, в общей численности населения муниципального района*</t>
  </si>
  <si>
    <t>Доля населения, участвующего в культурно-досуговых мероприятиях, организованных органами местного самоуправления муниципальных районов и городских округов*</t>
  </si>
  <si>
    <t>Доля обустроенных объектов культурного наследия к общей численности объектов культурного наследия, находящихся в муниципальной собственности</t>
  </si>
  <si>
    <t>Доля выпускников 11 классов, получивших рабочую специальность, в общем числе выпускников 11 классов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</si>
  <si>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</si>
  <si>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муниципальных услуг, переведенных на предоставление в электронной форме, от общего объема предоставленных услуг населению органами местного самоуправления</t>
  </si>
  <si>
    <t>Доля населения муниципального образования,достигшего возраста 14 лет и старше,зарегистрированного на Едином портале государственных и муниципальных услуг,в общей численности указанной категории</t>
  </si>
  <si>
    <t>* показатели представляются  один раз в год</t>
  </si>
  <si>
    <t>Обеспеченность (охват) детей дошкольными учреждениями</t>
  </si>
  <si>
    <t>92518.1</t>
  </si>
  <si>
    <t>67.5</t>
  </si>
  <si>
    <t xml:space="preserve">Показатели
 социально-экономического развития
муниципального образования «Кизилюртовский район» на 01.10.2019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</si>
</sst>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р_._-;\-* #,##0.00_р_._-;_-* &quot;-&quot;??_р_._-;_-@_-"/>
    <numFmt numFmtId="164" formatCode="_-* #,##0_р_._-;\-* #,##0_р_._-;_-* &quot;-&quot;??_р_._-;_-@_-"/>
    <numFmt numFmtId="165" formatCode="0.0"/>
    <numFmt numFmtId="166" formatCode="0.000"/>
    <numFmt numFmtId="167" formatCode="_-* #,##0.0_р_._-;\-* #,##0.0_р_._-;_-* &quot;-&quot;??_р_._-;_-@_-"/>
    <numFmt numFmtId="168" formatCode="_-* #,##0.00[$€-1]_-;\-* #,##0.00[$€-1]_-;_-* &quot;-&quot;??[$€-1]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Verdana"/>
      <family val="2"/>
      <charset val="204"/>
    </font>
    <font>
      <b/>
      <sz val="11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8"/>
      <name val="Verdana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sz val="8"/>
      <name val="Verdana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8"/>
      <name val="Arial Cyr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Arial Cyr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1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Border="1"/>
    <xf numFmtId="0" fontId="5" fillId="3" borderId="2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  <protection hidden="1"/>
    </xf>
    <xf numFmtId="0" fontId="7" fillId="4" borderId="2" xfId="1" applyFont="1" applyFill="1" applyBorder="1" applyAlignment="1" applyProtection="1">
      <alignment horizontal="center" vertical="center" wrapText="1"/>
      <protection hidden="1"/>
    </xf>
    <xf numFmtId="164" fontId="7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3" fillId="0" borderId="0" xfId="0" applyFont="1"/>
    <xf numFmtId="165" fontId="12" fillId="0" borderId="0" xfId="0" applyNumberFormat="1" applyFont="1"/>
    <xf numFmtId="0" fontId="8" fillId="3" borderId="2" xfId="0" applyFont="1" applyFill="1" applyBorder="1" applyAlignment="1">
      <alignment horizontal="left" vertical="center" wrapText="1" indent="1"/>
    </xf>
    <xf numFmtId="1" fontId="8" fillId="3" borderId="2" xfId="0" applyNumberFormat="1" applyFont="1" applyFill="1" applyBorder="1" applyAlignment="1">
      <alignment horizontal="center" vertical="center" wrapText="1"/>
    </xf>
    <xf numFmtId="165" fontId="15" fillId="3" borderId="2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right" vertical="center" wrapText="1"/>
    </xf>
    <xf numFmtId="165" fontId="15" fillId="5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center" vertical="center" wrapText="1"/>
    </xf>
    <xf numFmtId="165" fontId="8" fillId="5" borderId="2" xfId="0" applyNumberFormat="1" applyFont="1" applyFill="1" applyBorder="1" applyAlignment="1">
      <alignment horizontal="center" vertical="center" wrapText="1"/>
    </xf>
    <xf numFmtId="166" fontId="8" fillId="5" borderId="2" xfId="0" applyNumberFormat="1" applyFont="1" applyFill="1" applyBorder="1" applyAlignment="1">
      <alignment horizontal="center" vertical="center" wrapText="1"/>
    </xf>
    <xf numFmtId="165" fontId="8" fillId="5" borderId="2" xfId="0" applyNumberFormat="1" applyFont="1" applyFill="1" applyBorder="1" applyAlignment="1">
      <alignment horizontal="right" vertical="center" wrapText="1"/>
    </xf>
    <xf numFmtId="165" fontId="5" fillId="5" borderId="2" xfId="0" applyNumberFormat="1" applyFont="1" applyFill="1" applyBorder="1" applyAlignment="1">
      <alignment horizontal="right" vertical="center" wrapText="1"/>
    </xf>
    <xf numFmtId="1" fontId="15" fillId="3" borderId="2" xfId="0" applyNumberFormat="1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 indent="1"/>
    </xf>
    <xf numFmtId="0" fontId="18" fillId="0" borderId="2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 wrapText="1"/>
    </xf>
    <xf numFmtId="165" fontId="18" fillId="3" borderId="2" xfId="0" applyNumberFormat="1" applyFont="1" applyFill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167" fontId="15" fillId="3" borderId="2" xfId="0" applyNumberFormat="1" applyFont="1" applyFill="1" applyBorder="1" applyAlignment="1">
      <alignment horizontal="right" vertical="center" wrapText="1"/>
    </xf>
    <xf numFmtId="165" fontId="18" fillId="3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3" borderId="2" xfId="0" applyFont="1" applyFill="1" applyBorder="1" applyAlignment="1">
      <alignment horizont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right" vertical="center" wrapText="1"/>
    </xf>
    <xf numFmtId="165" fontId="17" fillId="5" borderId="2" xfId="0" applyNumberFormat="1" applyFont="1" applyFill="1" applyBorder="1" applyAlignment="1">
      <alignment horizontal="center" vertical="center" wrapText="1"/>
    </xf>
    <xf numFmtId="165" fontId="17" fillId="5" borderId="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center"/>
    </xf>
    <xf numFmtId="165" fontId="8" fillId="3" borderId="2" xfId="0" applyNumberFormat="1" applyFont="1" applyFill="1" applyBorder="1" applyAlignment="1">
      <alignment horizontal="right" vertical="center" wrapText="1"/>
    </xf>
    <xf numFmtId="1" fontId="14" fillId="5" borderId="2" xfId="0" applyNumberFormat="1" applyFont="1" applyFill="1" applyBorder="1" applyAlignment="1">
      <alignment horizontal="center" vertical="center" wrapText="1"/>
    </xf>
    <xf numFmtId="2" fontId="17" fillId="5" borderId="2" xfId="0" applyNumberFormat="1" applyFont="1" applyFill="1" applyBorder="1" applyAlignment="1">
      <alignment horizontal="righ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21" fillId="0" borderId="0" xfId="0" applyFont="1" applyAlignment="1"/>
    <xf numFmtId="0" fontId="4" fillId="0" borderId="0" xfId="0" applyFont="1" applyAlignment="1"/>
    <xf numFmtId="0" fontId="22" fillId="0" borderId="0" xfId="0" applyFont="1" applyAlignment="1"/>
    <xf numFmtId="0" fontId="20" fillId="0" borderId="0" xfId="1" applyFont="1" applyFill="1" applyBorder="1" applyAlignment="1" applyProtection="1">
      <alignment horizontal="left" vertical="center" wrapText="1"/>
      <protection hidden="1"/>
    </xf>
    <xf numFmtId="2" fontId="20" fillId="0" borderId="0" xfId="1" applyNumberFormat="1" applyFont="1" applyFill="1" applyBorder="1" applyAlignment="1" applyProtection="1">
      <alignment horizontal="left" vertical="center" wrapText="1"/>
      <protection hidden="1"/>
    </xf>
    <xf numFmtId="2" fontId="23" fillId="0" borderId="0" xfId="1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/>
    <xf numFmtId="2" fontId="21" fillId="0" borderId="0" xfId="0" applyNumberFormat="1" applyFont="1"/>
    <xf numFmtId="0" fontId="4" fillId="0" borderId="0" xfId="0" applyFont="1"/>
    <xf numFmtId="0" fontId="22" fillId="0" borderId="0" xfId="0" applyFont="1"/>
    <xf numFmtId="0" fontId="23" fillId="0" borderId="0" xfId="1" applyFont="1" applyFill="1" applyBorder="1" applyAlignment="1" applyProtection="1">
      <alignment horizontal="left" vertical="center" wrapText="1"/>
      <protection hidden="1"/>
    </xf>
    <xf numFmtId="0" fontId="21" fillId="0" borderId="0" xfId="0" applyFont="1"/>
    <xf numFmtId="0" fontId="24" fillId="0" borderId="0" xfId="0" applyFont="1" applyAlignment="1">
      <alignment wrapText="1"/>
    </xf>
    <xf numFmtId="0" fontId="0" fillId="0" borderId="0" xfId="0" applyFont="1"/>
    <xf numFmtId="1" fontId="14" fillId="3" borderId="2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165" fontId="14" fillId="5" borderId="2" xfId="0" applyNumberFormat="1" applyFont="1" applyFill="1" applyBorder="1" applyAlignment="1">
      <alignment horizontal="center" vertical="center" wrapText="1"/>
    </xf>
    <xf numFmtId="2" fontId="14" fillId="5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vertical="top" wrapText="1"/>
    </xf>
    <xf numFmtId="0" fontId="20" fillId="0" borderId="0" xfId="1" applyFont="1" applyFill="1" applyBorder="1" applyAlignment="1" applyProtection="1">
      <alignment horizontal="left" vertical="center"/>
      <protection hidden="1"/>
    </xf>
    <xf numFmtId="0" fontId="24" fillId="0" borderId="0" xfId="0" applyFont="1" applyAlignment="1">
      <alignment wrapText="1"/>
    </xf>
  </cellXfs>
  <cellStyles count="18">
    <cellStyle name="Euro" xfId="2"/>
    <cellStyle name="Гиперссылка 2" xfId="3"/>
    <cellStyle name="Обычный" xfId="0" builtinId="0"/>
    <cellStyle name="Обычный 2" xfId="1"/>
    <cellStyle name="Обычный 2 2" xfId="4"/>
    <cellStyle name="Обычный 2 2 2" xfId="5"/>
    <cellStyle name="Обычный 2 3" xfId="6"/>
    <cellStyle name="Обычный 3" xfId="7"/>
    <cellStyle name="Обычный 4" xfId="8"/>
    <cellStyle name="Обычный 5" xfId="9"/>
    <cellStyle name="Процентный 2" xfId="10"/>
    <cellStyle name="Процентный 3" xfId="11"/>
    <cellStyle name="Процентный 4" xfId="12"/>
    <cellStyle name="Финансовый 2" xfId="13"/>
    <cellStyle name="Финансовый 2 2" xfId="14"/>
    <cellStyle name="Финансовый 2 3" xfId="15"/>
    <cellStyle name="Финансовый 3" xfId="16"/>
    <cellStyle name="Финансовый 4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zoomScale="85" zoomScaleNormal="85" workbookViewId="0">
      <pane ySplit="2" topLeftCell="A30" activePane="bottomLeft" state="frozen"/>
      <selection pane="bottomLeft" activeCell="T34" sqref="T34"/>
    </sheetView>
  </sheetViews>
  <sheetFormatPr defaultRowHeight="15.75" x14ac:dyDescent="0.25"/>
  <cols>
    <col min="1" max="1" width="5" customWidth="1"/>
    <col min="2" max="2" width="43.42578125" customWidth="1"/>
    <col min="3" max="3" width="10" customWidth="1"/>
    <col min="4" max="4" width="10.140625" customWidth="1"/>
    <col min="5" max="5" width="10.42578125" customWidth="1"/>
    <col min="6" max="6" width="11.28515625" customWidth="1"/>
    <col min="7" max="7" width="11.140625" customWidth="1"/>
    <col min="8" max="8" width="11.28515625" customWidth="1"/>
    <col min="9" max="10" width="11.7109375" style="70" customWidth="1"/>
    <col min="11" max="11" width="12.42578125" customWidth="1"/>
    <col min="12" max="12" width="11.28515625" customWidth="1"/>
    <col min="13" max="13" width="11.140625" customWidth="1"/>
    <col min="14" max="14" width="10.7109375" customWidth="1"/>
    <col min="15" max="15" width="11.85546875" style="68" customWidth="1"/>
    <col min="16" max="16" width="11.42578125" customWidth="1"/>
    <col min="17" max="17" width="8.140625" style="65" customWidth="1"/>
    <col min="18" max="18" width="16.7109375" customWidth="1"/>
  </cols>
  <sheetData>
    <row r="1" spans="1:17" s="3" customFormat="1" ht="56.25" customHeight="1" x14ac:dyDescent="0.25">
      <c r="A1" s="1"/>
      <c r="B1" s="77" t="s">
        <v>89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2"/>
    </row>
    <row r="2" spans="1:17" s="10" customFormat="1" ht="77.2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5" t="s">
        <v>7</v>
      </c>
      <c r="I2" s="6" t="s">
        <v>8</v>
      </c>
      <c r="J2" s="7" t="s">
        <v>9</v>
      </c>
      <c r="K2" s="5" t="s">
        <v>10</v>
      </c>
      <c r="L2" s="6" t="s">
        <v>11</v>
      </c>
      <c r="M2" s="5" t="s">
        <v>12</v>
      </c>
      <c r="N2" s="5" t="s">
        <v>13</v>
      </c>
      <c r="O2" s="5" t="s">
        <v>14</v>
      </c>
      <c r="P2" s="8" t="s">
        <v>15</v>
      </c>
      <c r="Q2" s="9"/>
    </row>
    <row r="3" spans="1:17" s="16" customFormat="1" ht="34.5" customHeight="1" x14ac:dyDescent="0.25">
      <c r="A3" s="11">
        <v>1</v>
      </c>
      <c r="B3" s="12" t="s">
        <v>16</v>
      </c>
      <c r="C3" s="8" t="s">
        <v>17</v>
      </c>
      <c r="D3" s="8"/>
      <c r="E3" s="8"/>
      <c r="F3" s="13">
        <v>313158.59999999998</v>
      </c>
      <c r="G3" s="13">
        <f>F3*1.03</f>
        <v>322553.35800000001</v>
      </c>
      <c r="H3" s="13">
        <f>684321*1.02</f>
        <v>698007.42</v>
      </c>
      <c r="I3" s="13">
        <f>1056278*1.03</f>
        <v>1087966.3400000001</v>
      </c>
      <c r="J3" s="13">
        <v>1150217.8999999999</v>
      </c>
      <c r="K3" s="13">
        <v>1501489.1</v>
      </c>
      <c r="L3" s="13">
        <v>1876564.5</v>
      </c>
      <c r="M3" s="8"/>
      <c r="N3" s="8"/>
      <c r="O3" s="8"/>
      <c r="P3" s="14">
        <v>2220744.9</v>
      </c>
      <c r="Q3" s="15"/>
    </row>
    <row r="4" spans="1:17" ht="15" customHeight="1" x14ac:dyDescent="0.25">
      <c r="A4" s="11">
        <v>2</v>
      </c>
      <c r="B4" s="12" t="s">
        <v>18</v>
      </c>
      <c r="C4" s="8" t="s">
        <v>17</v>
      </c>
      <c r="D4" s="13">
        <f>D5+D6</f>
        <v>113157.1</v>
      </c>
      <c r="E4" s="13">
        <f t="shared" ref="E4:I4" si="0">E5+E6</f>
        <v>226314.2</v>
      </c>
      <c r="F4" s="13">
        <f t="shared" si="0"/>
        <v>410267</v>
      </c>
      <c r="G4" s="13">
        <f t="shared" si="0"/>
        <v>665598.89999999991</v>
      </c>
      <c r="H4" s="13">
        <f t="shared" si="0"/>
        <v>1051200.5</v>
      </c>
      <c r="I4" s="13">
        <f t="shared" si="0"/>
        <v>2094690.2999999998</v>
      </c>
      <c r="J4" s="13">
        <f>J5+J6</f>
        <v>2908427</v>
      </c>
      <c r="K4" s="13">
        <f t="shared" ref="K4:L4" si="1">K5+K6</f>
        <v>3831383</v>
      </c>
      <c r="L4" s="13">
        <f t="shared" si="1"/>
        <v>4793315</v>
      </c>
      <c r="M4" s="8"/>
      <c r="N4" s="8"/>
      <c r="O4" s="8"/>
      <c r="P4" s="13">
        <f>P5+P6</f>
        <v>5802928.5999999996</v>
      </c>
      <c r="Q4" s="17"/>
    </row>
    <row r="5" spans="1:17" ht="20.25" customHeight="1" x14ac:dyDescent="0.25">
      <c r="A5" s="11" t="s">
        <v>19</v>
      </c>
      <c r="B5" s="18" t="s">
        <v>20</v>
      </c>
      <c r="C5" s="8" t="s">
        <v>17</v>
      </c>
      <c r="D5" s="13"/>
      <c r="E5" s="13"/>
      <c r="F5" s="13">
        <v>70795.7</v>
      </c>
      <c r="G5" s="13">
        <v>88497.7</v>
      </c>
      <c r="H5" s="13">
        <v>247785.1</v>
      </c>
      <c r="I5" s="13">
        <v>955742.4</v>
      </c>
      <c r="J5" s="13">
        <v>1663699</v>
      </c>
      <c r="K5" s="13">
        <v>2371657</v>
      </c>
      <c r="L5" s="13">
        <v>3116327</v>
      </c>
      <c r="M5" s="8"/>
      <c r="N5" s="19"/>
      <c r="O5" s="71"/>
      <c r="P5" s="14">
        <v>3539786.4</v>
      </c>
      <c r="Q5" s="17"/>
    </row>
    <row r="6" spans="1:17" ht="20.25" customHeight="1" x14ac:dyDescent="0.25">
      <c r="A6" s="11" t="s">
        <v>21</v>
      </c>
      <c r="B6" s="18" t="s">
        <v>22</v>
      </c>
      <c r="C6" s="8" t="s">
        <v>17</v>
      </c>
      <c r="D6" s="13">
        <v>113157.1</v>
      </c>
      <c r="E6" s="13">
        <v>226314.2</v>
      </c>
      <c r="F6" s="13">
        <v>339471.3</v>
      </c>
      <c r="G6" s="13">
        <v>577101.19999999995</v>
      </c>
      <c r="H6" s="13">
        <v>803415.4</v>
      </c>
      <c r="I6" s="13">
        <v>1138947.8999999999</v>
      </c>
      <c r="J6" s="13">
        <v>1244728</v>
      </c>
      <c r="K6" s="13">
        <v>1459726</v>
      </c>
      <c r="L6" s="13">
        <v>1676988</v>
      </c>
      <c r="M6" s="8"/>
      <c r="N6" s="13"/>
      <c r="O6" s="71"/>
      <c r="P6" s="20">
        <v>2263142.2000000002</v>
      </c>
      <c r="Q6" s="17"/>
    </row>
    <row r="7" spans="1:17" ht="15" customHeight="1" x14ac:dyDescent="0.25">
      <c r="A7" s="11">
        <v>3</v>
      </c>
      <c r="B7" s="12" t="s">
        <v>23</v>
      </c>
      <c r="C7" s="8" t="s">
        <v>24</v>
      </c>
      <c r="D7" s="21"/>
      <c r="E7" s="21"/>
      <c r="F7" s="21"/>
      <c r="G7" s="21"/>
      <c r="H7" s="21"/>
      <c r="I7" s="21"/>
      <c r="J7" s="22"/>
      <c r="K7" s="21"/>
      <c r="L7" s="21"/>
      <c r="M7" s="21"/>
      <c r="N7" s="21"/>
      <c r="O7" s="72"/>
      <c r="P7" s="23">
        <v>10659</v>
      </c>
      <c r="Q7" s="17"/>
    </row>
    <row r="8" spans="1:17" ht="20.25" customHeight="1" x14ac:dyDescent="0.25">
      <c r="A8" s="11" t="s">
        <v>25</v>
      </c>
      <c r="B8" s="18" t="s">
        <v>26</v>
      </c>
      <c r="C8" s="8" t="s">
        <v>24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72"/>
      <c r="P8" s="23">
        <v>10625.5</v>
      </c>
      <c r="Q8" s="17"/>
    </row>
    <row r="9" spans="1:17" x14ac:dyDescent="0.25">
      <c r="A9" s="11">
        <v>4</v>
      </c>
      <c r="B9" s="78" t="s">
        <v>27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0"/>
      <c r="Q9" s="17"/>
    </row>
    <row r="10" spans="1:17" x14ac:dyDescent="0.25">
      <c r="A10" s="11" t="s">
        <v>28</v>
      </c>
      <c r="B10" s="18" t="s">
        <v>29</v>
      </c>
      <c r="C10" s="8" t="s">
        <v>24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72"/>
      <c r="P10" s="23">
        <v>20</v>
      </c>
      <c r="Q10" s="17"/>
    </row>
    <row r="11" spans="1:17" x14ac:dyDescent="0.25">
      <c r="A11" s="11" t="s">
        <v>30</v>
      </c>
      <c r="B11" s="18" t="s">
        <v>31</v>
      </c>
      <c r="C11" s="8" t="s">
        <v>24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72"/>
      <c r="P11" s="23">
        <v>125</v>
      </c>
      <c r="Q11" s="17"/>
    </row>
    <row r="12" spans="1:17" x14ac:dyDescent="0.25">
      <c r="A12" s="11">
        <v>5</v>
      </c>
      <c r="B12" s="81" t="s">
        <v>32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17"/>
    </row>
    <row r="13" spans="1:17" x14ac:dyDescent="0.25">
      <c r="A13" s="11" t="s">
        <v>33</v>
      </c>
      <c r="B13" s="18" t="s">
        <v>34</v>
      </c>
      <c r="C13" s="8" t="s">
        <v>17</v>
      </c>
      <c r="D13" s="8"/>
      <c r="E13" s="13"/>
      <c r="F13" s="13">
        <v>432548.1</v>
      </c>
      <c r="G13" s="13">
        <v>475214</v>
      </c>
      <c r="H13" s="13">
        <v>726548</v>
      </c>
      <c r="I13" s="13">
        <v>1169925</v>
      </c>
      <c r="J13" s="13">
        <v>2910721</v>
      </c>
      <c r="K13" s="13">
        <v>3401276.1</v>
      </c>
      <c r="L13" s="13">
        <v>3801121.4</v>
      </c>
      <c r="M13" s="19"/>
      <c r="N13" s="19"/>
      <c r="O13" s="8"/>
      <c r="P13" s="14">
        <v>5146401.3</v>
      </c>
      <c r="Q13" s="17"/>
    </row>
    <row r="14" spans="1:17" x14ac:dyDescent="0.25">
      <c r="A14" s="11" t="s">
        <v>35</v>
      </c>
      <c r="B14" s="18" t="s">
        <v>36</v>
      </c>
      <c r="C14" s="8" t="s">
        <v>17</v>
      </c>
      <c r="D14" s="8"/>
      <c r="E14" s="13"/>
      <c r="F14" s="13">
        <v>173986.8</v>
      </c>
      <c r="G14" s="13">
        <v>177120</v>
      </c>
      <c r="H14" s="13">
        <v>304521</v>
      </c>
      <c r="I14" s="13">
        <v>747643.7</v>
      </c>
      <c r="J14" s="13">
        <v>735268.8</v>
      </c>
      <c r="K14" s="13">
        <v>2835412.7</v>
      </c>
      <c r="L14" s="13">
        <v>3601248.2</v>
      </c>
      <c r="M14" s="19"/>
      <c r="N14" s="19"/>
      <c r="O14" s="8"/>
      <c r="P14" s="14">
        <v>5124854.9000000004</v>
      </c>
      <c r="Q14" s="17"/>
    </row>
    <row r="15" spans="1:17" ht="24" customHeight="1" x14ac:dyDescent="0.25">
      <c r="A15" s="11">
        <v>6</v>
      </c>
      <c r="B15" s="12" t="s">
        <v>37</v>
      </c>
      <c r="C15" s="8" t="s">
        <v>17</v>
      </c>
      <c r="D15" s="8"/>
      <c r="E15" s="13"/>
      <c r="F15" s="13">
        <v>342516.1</v>
      </c>
      <c r="G15" s="13">
        <f>F15*1.02</f>
        <v>349366.42199999996</v>
      </c>
      <c r="H15" s="8">
        <f>G15*1.03</f>
        <v>359847.41465999995</v>
      </c>
      <c r="I15" s="13">
        <v>1365231.2</v>
      </c>
      <c r="J15" s="13">
        <v>1524200</v>
      </c>
      <c r="K15" s="13">
        <v>1921516.1</v>
      </c>
      <c r="L15" s="13">
        <v>2352147.4</v>
      </c>
      <c r="M15" s="19"/>
      <c r="N15" s="8"/>
      <c r="O15" s="19"/>
      <c r="P15" s="14">
        <v>3240947.3</v>
      </c>
      <c r="Q15" s="17"/>
    </row>
    <row r="16" spans="1:17" ht="16.5" customHeight="1" x14ac:dyDescent="0.25">
      <c r="A16" s="24">
        <v>7</v>
      </c>
      <c r="B16" s="12" t="s">
        <v>38</v>
      </c>
      <c r="C16" s="8" t="s">
        <v>39</v>
      </c>
      <c r="D16" s="8"/>
      <c r="E16" s="8"/>
      <c r="F16" s="13">
        <f>922.45+1138.46+698.58</f>
        <v>2759.49</v>
      </c>
      <c r="G16" s="8">
        <v>4101.08</v>
      </c>
      <c r="H16" s="8">
        <v>5483.5</v>
      </c>
      <c r="I16" s="8">
        <v>7574.68</v>
      </c>
      <c r="J16" s="8">
        <v>9852.2199999999993</v>
      </c>
      <c r="K16" s="8">
        <v>12538.15</v>
      </c>
      <c r="L16" s="8">
        <v>14954.17</v>
      </c>
      <c r="M16" s="8"/>
      <c r="N16" s="8"/>
      <c r="O16" s="13"/>
      <c r="P16" s="20">
        <v>15656</v>
      </c>
      <c r="Q16" s="17"/>
    </row>
    <row r="17" spans="1:17" ht="22.5" customHeight="1" x14ac:dyDescent="0.25">
      <c r="A17" s="24">
        <v>8</v>
      </c>
      <c r="B17" s="12" t="s">
        <v>40</v>
      </c>
      <c r="C17" s="8" t="s">
        <v>39</v>
      </c>
      <c r="D17" s="8"/>
      <c r="E17" s="8"/>
      <c r="F17" s="8">
        <v>19.100000000000001</v>
      </c>
      <c r="G17" s="8">
        <v>19.100000000000001</v>
      </c>
      <c r="H17" s="8">
        <v>19.2</v>
      </c>
      <c r="I17" s="8">
        <v>19.2</v>
      </c>
      <c r="J17" s="8">
        <v>19.2</v>
      </c>
      <c r="K17" s="8">
        <v>19.2</v>
      </c>
      <c r="L17" s="8">
        <v>19.2</v>
      </c>
      <c r="M17" s="8"/>
      <c r="N17" s="8"/>
      <c r="O17" s="8"/>
      <c r="P17" s="20">
        <v>19.3</v>
      </c>
      <c r="Q17" s="17"/>
    </row>
    <row r="18" spans="1:17" ht="34.5" customHeight="1" x14ac:dyDescent="0.25">
      <c r="A18" s="24">
        <v>9</v>
      </c>
      <c r="B18" s="12" t="s">
        <v>41</v>
      </c>
      <c r="C18" s="8" t="s">
        <v>24</v>
      </c>
      <c r="D18" s="21"/>
      <c r="E18" s="21"/>
      <c r="F18" s="25"/>
      <c r="G18" s="25"/>
      <c r="H18" s="21"/>
      <c r="I18" s="21"/>
      <c r="J18" s="21"/>
      <c r="K18" s="21"/>
      <c r="L18" s="21"/>
      <c r="M18" s="21"/>
      <c r="N18" s="21"/>
      <c r="O18" s="26"/>
      <c r="P18" s="27">
        <v>0.1</v>
      </c>
      <c r="Q18" s="17"/>
    </row>
    <row r="19" spans="1:17" x14ac:dyDescent="0.25">
      <c r="A19" s="11">
        <v>10</v>
      </c>
      <c r="B19" s="12" t="s">
        <v>42</v>
      </c>
      <c r="C19" s="8" t="s">
        <v>17</v>
      </c>
      <c r="D19" s="8"/>
      <c r="E19" s="8"/>
      <c r="F19" s="13">
        <v>421518.5</v>
      </c>
      <c r="G19" s="13">
        <v>450118</v>
      </c>
      <c r="H19" s="8">
        <f>G19*1.05</f>
        <v>472623.9</v>
      </c>
      <c r="I19" s="8">
        <v>2070245</v>
      </c>
      <c r="J19" s="13">
        <v>2832457.9</v>
      </c>
      <c r="K19" s="8">
        <v>3721845.8</v>
      </c>
      <c r="L19" s="13">
        <v>3994558.8</v>
      </c>
      <c r="M19" s="8"/>
      <c r="N19" s="19"/>
      <c r="O19" s="19"/>
      <c r="P19" s="28">
        <v>5212151.0999999996</v>
      </c>
      <c r="Q19" s="17"/>
    </row>
    <row r="20" spans="1:17" x14ac:dyDescent="0.25">
      <c r="A20" s="11">
        <v>11</v>
      </c>
      <c r="B20" s="12" t="s">
        <v>43</v>
      </c>
      <c r="C20" s="8" t="s">
        <v>17</v>
      </c>
      <c r="D20" s="8"/>
      <c r="E20" s="8"/>
      <c r="F20" s="13" t="s">
        <v>87</v>
      </c>
      <c r="G20" s="8">
        <v>98421</v>
      </c>
      <c r="H20" s="8">
        <v>102534</v>
      </c>
      <c r="I20" s="8">
        <v>507293.4</v>
      </c>
      <c r="J20" s="13">
        <v>552486.40000000002</v>
      </c>
      <c r="K20" s="13">
        <v>680145.7</v>
      </c>
      <c r="L20" s="13">
        <v>785964.3</v>
      </c>
      <c r="M20" s="8"/>
      <c r="N20" s="8"/>
      <c r="O20" s="19"/>
      <c r="P20" s="28">
        <v>1104412.8999999999</v>
      </c>
      <c r="Q20" s="17"/>
    </row>
    <row r="21" spans="1:17" ht="23.25" customHeight="1" x14ac:dyDescent="0.25">
      <c r="A21" s="24">
        <v>12</v>
      </c>
      <c r="B21" s="12" t="s">
        <v>44</v>
      </c>
      <c r="C21" s="8" t="s">
        <v>17</v>
      </c>
      <c r="D21" s="8"/>
      <c r="E21" s="8"/>
      <c r="F21" s="13">
        <v>298514</v>
      </c>
      <c r="G21" s="13">
        <v>302152</v>
      </c>
      <c r="H21" s="8">
        <v>432518</v>
      </c>
      <c r="I21" s="8">
        <v>1519328.4</v>
      </c>
      <c r="J21" s="13">
        <v>1852458.1</v>
      </c>
      <c r="K21" s="13">
        <v>2380596</v>
      </c>
      <c r="L21" s="13">
        <v>2865012.8</v>
      </c>
      <c r="M21" s="8"/>
      <c r="N21" s="19"/>
      <c r="O21" s="19"/>
      <c r="P21" s="28">
        <v>3920457.6</v>
      </c>
      <c r="Q21" s="17"/>
    </row>
    <row r="22" spans="1:17" ht="27" customHeight="1" x14ac:dyDescent="0.25">
      <c r="A22" s="24">
        <v>13</v>
      </c>
      <c r="B22" s="12" t="s">
        <v>45</v>
      </c>
      <c r="C22" s="8" t="s">
        <v>46</v>
      </c>
      <c r="D22" s="8"/>
      <c r="E22" s="8"/>
      <c r="F22" s="8">
        <f>F23+F24</f>
        <v>619</v>
      </c>
      <c r="G22" s="8"/>
      <c r="H22" s="8"/>
      <c r="I22" s="8">
        <v>619</v>
      </c>
      <c r="J22" s="8"/>
      <c r="K22" s="8"/>
      <c r="L22" s="8">
        <v>615</v>
      </c>
      <c r="M22" s="8"/>
      <c r="N22" s="8"/>
      <c r="O22" s="8"/>
      <c r="P22" s="29">
        <f>P23+P24</f>
        <v>643</v>
      </c>
      <c r="Q22" s="17"/>
    </row>
    <row r="23" spans="1:17" x14ac:dyDescent="0.25">
      <c r="A23" s="24" t="s">
        <v>47</v>
      </c>
      <c r="B23" s="18" t="s">
        <v>48</v>
      </c>
      <c r="C23" s="8" t="s">
        <v>46</v>
      </c>
      <c r="D23" s="8"/>
      <c r="E23" s="8"/>
      <c r="F23" s="8">
        <v>85</v>
      </c>
      <c r="G23" s="8"/>
      <c r="H23" s="8"/>
      <c r="I23" s="8">
        <v>85</v>
      </c>
      <c r="J23" s="8"/>
      <c r="K23" s="8"/>
      <c r="L23" s="8">
        <v>85</v>
      </c>
      <c r="M23" s="8"/>
      <c r="N23" s="8"/>
      <c r="O23" s="8"/>
      <c r="P23" s="29">
        <v>82</v>
      </c>
      <c r="Q23" s="17"/>
    </row>
    <row r="24" spans="1:17" x14ac:dyDescent="0.25">
      <c r="A24" s="24" t="s">
        <v>49</v>
      </c>
      <c r="B24" s="18" t="s">
        <v>50</v>
      </c>
      <c r="C24" s="8" t="s">
        <v>46</v>
      </c>
      <c r="D24" s="8"/>
      <c r="E24" s="8"/>
      <c r="F24" s="8">
        <v>534</v>
      </c>
      <c r="G24" s="8"/>
      <c r="H24" s="8"/>
      <c r="I24" s="8">
        <v>534</v>
      </c>
      <c r="J24" s="8"/>
      <c r="K24" s="8"/>
      <c r="L24" s="8">
        <v>530</v>
      </c>
      <c r="M24" s="8"/>
      <c r="N24" s="8"/>
      <c r="O24" s="8"/>
      <c r="P24" s="29">
        <v>561</v>
      </c>
      <c r="Q24" s="17"/>
    </row>
    <row r="25" spans="1:17" ht="60" customHeight="1" x14ac:dyDescent="0.25">
      <c r="A25" s="24">
        <v>14</v>
      </c>
      <c r="B25" s="30" t="s">
        <v>51</v>
      </c>
      <c r="C25" s="31" t="s">
        <v>52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8">
        <v>47.2</v>
      </c>
      <c r="Q25" s="17"/>
    </row>
    <row r="26" spans="1:17" ht="28.5" customHeight="1" x14ac:dyDescent="0.25">
      <c r="A26" s="24">
        <v>15</v>
      </c>
      <c r="B26" s="30" t="s">
        <v>53</v>
      </c>
      <c r="C26" s="31" t="s">
        <v>17</v>
      </c>
      <c r="D26" s="8"/>
      <c r="E26" s="8"/>
      <c r="F26" s="8">
        <v>29875.9</v>
      </c>
      <c r="G26" s="8"/>
      <c r="H26" s="8"/>
      <c r="I26" s="8">
        <v>69336.2</v>
      </c>
      <c r="J26" s="8"/>
      <c r="K26" s="8"/>
      <c r="L26" s="8">
        <v>108641.8</v>
      </c>
      <c r="M26" s="8"/>
      <c r="N26" s="8"/>
      <c r="O26" s="8"/>
      <c r="P26" s="20">
        <v>120909.3</v>
      </c>
      <c r="Q26" s="17"/>
    </row>
    <row r="27" spans="1:17" ht="48" customHeight="1" x14ac:dyDescent="0.25">
      <c r="A27" s="24">
        <v>16</v>
      </c>
      <c r="B27" s="30" t="s">
        <v>54</v>
      </c>
      <c r="C27" s="31" t="s">
        <v>52</v>
      </c>
      <c r="D27" s="8"/>
      <c r="E27" s="8"/>
      <c r="F27" s="8">
        <v>58.6</v>
      </c>
      <c r="G27" s="8"/>
      <c r="H27" s="8"/>
      <c r="I27" s="8">
        <v>68.7</v>
      </c>
      <c r="J27" s="8"/>
      <c r="K27" s="8"/>
      <c r="L27" s="8" t="s">
        <v>88</v>
      </c>
      <c r="M27" s="8"/>
      <c r="N27" s="8"/>
      <c r="O27" s="8"/>
      <c r="P27" s="20">
        <v>46.4</v>
      </c>
      <c r="Q27" s="17"/>
    </row>
    <row r="28" spans="1:17" x14ac:dyDescent="0.25">
      <c r="A28" s="24">
        <v>17</v>
      </c>
      <c r="B28" s="82" t="s">
        <v>55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</row>
    <row r="29" spans="1:17" ht="33" customHeight="1" x14ac:dyDescent="0.25">
      <c r="A29" s="24" t="s">
        <v>56</v>
      </c>
      <c r="B29" s="32" t="s">
        <v>57</v>
      </c>
      <c r="C29" s="31" t="s">
        <v>58</v>
      </c>
      <c r="D29" s="33"/>
      <c r="E29" s="33"/>
      <c r="F29" s="34">
        <v>23316.5</v>
      </c>
      <c r="G29" s="75"/>
      <c r="H29" s="75"/>
      <c r="I29" s="38">
        <v>25739</v>
      </c>
      <c r="J29" s="33"/>
      <c r="K29" s="33"/>
      <c r="L29" s="35">
        <v>25680.3</v>
      </c>
      <c r="M29" s="33"/>
      <c r="N29" s="31"/>
      <c r="O29" s="31"/>
      <c r="P29" s="20">
        <v>19427.5</v>
      </c>
      <c r="Q29" s="17"/>
    </row>
    <row r="30" spans="1:17" ht="23.25" customHeight="1" x14ac:dyDescent="0.25">
      <c r="A30" s="24" t="s">
        <v>59</v>
      </c>
      <c r="B30" s="32" t="s">
        <v>60</v>
      </c>
      <c r="C30" s="31" t="s">
        <v>58</v>
      </c>
      <c r="D30" s="31"/>
      <c r="E30" s="31"/>
      <c r="F30" s="37">
        <v>22627</v>
      </c>
      <c r="G30" s="37"/>
      <c r="H30" s="37"/>
      <c r="I30" s="38">
        <v>23176</v>
      </c>
      <c r="J30" s="35"/>
      <c r="K30" s="35"/>
      <c r="L30" s="39">
        <v>23222</v>
      </c>
      <c r="M30" s="35"/>
      <c r="N30" s="35"/>
      <c r="O30" s="31"/>
      <c r="P30" s="40">
        <v>21239</v>
      </c>
      <c r="Q30" s="17"/>
    </row>
    <row r="31" spans="1:17" ht="22.5" customHeight="1" x14ac:dyDescent="0.25">
      <c r="A31" s="24" t="s">
        <v>61</v>
      </c>
      <c r="B31" s="32" t="s">
        <v>62</v>
      </c>
      <c r="C31" s="31" t="s">
        <v>58</v>
      </c>
      <c r="D31" s="31"/>
      <c r="E31" s="31"/>
      <c r="F31" s="37">
        <v>21347</v>
      </c>
      <c r="G31" s="37"/>
      <c r="H31" s="37"/>
      <c r="I31" s="38">
        <v>21266</v>
      </c>
      <c r="J31" s="35"/>
      <c r="K31" s="35"/>
      <c r="L31" s="39">
        <v>21200</v>
      </c>
      <c r="M31" s="35"/>
      <c r="N31" s="35"/>
      <c r="O31" s="31"/>
      <c r="P31" s="40">
        <v>19552.7</v>
      </c>
      <c r="Q31" s="17"/>
    </row>
    <row r="32" spans="1:17" ht="25.5" customHeight="1" x14ac:dyDescent="0.25">
      <c r="A32" s="24" t="s">
        <v>63</v>
      </c>
      <c r="B32" s="32" t="s">
        <v>64</v>
      </c>
      <c r="C32" s="31" t="s">
        <v>58</v>
      </c>
      <c r="D32" s="41">
        <v>22052.91</v>
      </c>
      <c r="E32" s="41">
        <v>22052.91</v>
      </c>
      <c r="F32" s="41">
        <v>22052.91</v>
      </c>
      <c r="G32" s="41">
        <v>22063.49</v>
      </c>
      <c r="H32" s="41">
        <v>22069.84</v>
      </c>
      <c r="I32" s="41">
        <v>22069.84</v>
      </c>
      <c r="J32" s="41"/>
      <c r="K32" s="41"/>
      <c r="L32" s="37">
        <v>22115</v>
      </c>
      <c r="M32" s="37"/>
      <c r="N32" s="37"/>
      <c r="O32" s="13"/>
      <c r="P32" s="40">
        <v>21239</v>
      </c>
      <c r="Q32" s="17"/>
    </row>
    <row r="33" spans="1:18" ht="30.75" customHeight="1" x14ac:dyDescent="0.25">
      <c r="A33" s="24" t="s">
        <v>65</v>
      </c>
      <c r="B33" s="32" t="s">
        <v>66</v>
      </c>
      <c r="C33" s="31" t="s">
        <v>58</v>
      </c>
      <c r="D33" s="31"/>
      <c r="E33" s="31"/>
      <c r="F33" s="37">
        <v>22606</v>
      </c>
      <c r="G33" s="37"/>
      <c r="H33" s="37"/>
      <c r="I33" s="38">
        <v>22957</v>
      </c>
      <c r="J33" s="35"/>
      <c r="K33" s="35"/>
      <c r="L33" s="39">
        <v>22700</v>
      </c>
      <c r="M33" s="35"/>
      <c r="N33" s="35"/>
      <c r="O33" s="42"/>
      <c r="P33" s="40">
        <v>23239</v>
      </c>
      <c r="Q33" s="17"/>
    </row>
    <row r="34" spans="1:18" ht="14.25" customHeight="1" x14ac:dyDescent="0.25">
      <c r="A34" s="24">
        <v>18</v>
      </c>
      <c r="B34" s="30" t="s">
        <v>67</v>
      </c>
      <c r="C34" s="31" t="s">
        <v>46</v>
      </c>
      <c r="D34" s="31"/>
      <c r="E34" s="31"/>
      <c r="F34" s="31">
        <v>411</v>
      </c>
      <c r="G34" s="31"/>
      <c r="H34" s="31"/>
      <c r="I34" s="36">
        <v>687</v>
      </c>
      <c r="J34" s="35"/>
      <c r="K34" s="35"/>
      <c r="L34" s="35">
        <v>899</v>
      </c>
      <c r="M34" s="35"/>
      <c r="N34" s="35"/>
      <c r="O34" s="42"/>
      <c r="P34" s="29">
        <v>1255</v>
      </c>
      <c r="Q34" s="17"/>
    </row>
    <row r="35" spans="1:18" x14ac:dyDescent="0.25">
      <c r="A35" s="24" t="s">
        <v>68</v>
      </c>
      <c r="B35" s="32" t="s">
        <v>69</v>
      </c>
      <c r="C35" s="31" t="s">
        <v>46</v>
      </c>
      <c r="D35" s="31"/>
      <c r="E35" s="31"/>
      <c r="F35" s="31">
        <v>0</v>
      </c>
      <c r="G35" s="31"/>
      <c r="H35" s="31"/>
      <c r="I35" s="43">
        <v>0</v>
      </c>
      <c r="J35" s="44"/>
      <c r="K35" s="31"/>
      <c r="L35" s="31"/>
      <c r="M35" s="31"/>
      <c r="N35" s="31"/>
      <c r="O35" s="42"/>
      <c r="P35" s="20">
        <v>0</v>
      </c>
      <c r="Q35" s="17"/>
    </row>
    <row r="36" spans="1:18" ht="27.75" customHeight="1" x14ac:dyDescent="0.25">
      <c r="A36" s="24" t="s">
        <v>70</v>
      </c>
      <c r="B36" s="32" t="s">
        <v>71</v>
      </c>
      <c r="C36" s="31" t="s">
        <v>46</v>
      </c>
      <c r="D36" s="31"/>
      <c r="E36" s="31"/>
      <c r="F36" s="31">
        <v>13</v>
      </c>
      <c r="G36" s="45"/>
      <c r="H36" s="45"/>
      <c r="I36" s="43">
        <v>99</v>
      </c>
      <c r="J36" s="44"/>
      <c r="K36" s="44"/>
      <c r="L36" s="44">
        <v>103</v>
      </c>
      <c r="M36" s="44"/>
      <c r="N36" s="44"/>
      <c r="O36" s="42"/>
      <c r="P36" s="20">
        <v>130</v>
      </c>
      <c r="Q36" s="17"/>
    </row>
    <row r="37" spans="1:18" ht="87.75" customHeight="1" x14ac:dyDescent="0.25">
      <c r="A37" s="24">
        <v>19</v>
      </c>
      <c r="B37" s="30" t="s">
        <v>72</v>
      </c>
      <c r="C37" s="31" t="s">
        <v>52</v>
      </c>
      <c r="D37" s="46"/>
      <c r="E37" s="46"/>
      <c r="F37" s="46"/>
      <c r="G37" s="46"/>
      <c r="H37" s="46"/>
      <c r="I37" s="47"/>
      <c r="J37" s="47"/>
      <c r="K37" s="46"/>
      <c r="L37" s="46"/>
      <c r="M37" s="46"/>
      <c r="N37" s="46"/>
      <c r="O37" s="73"/>
      <c r="P37" s="28">
        <v>87</v>
      </c>
      <c r="Q37" s="17"/>
    </row>
    <row r="38" spans="1:18" ht="33.75" customHeight="1" x14ac:dyDescent="0.25">
      <c r="A38" s="24">
        <v>20</v>
      </c>
      <c r="B38" s="30" t="s">
        <v>73</v>
      </c>
      <c r="C38" s="31" t="s">
        <v>52</v>
      </c>
      <c r="D38" s="46"/>
      <c r="E38" s="48"/>
      <c r="F38" s="48"/>
      <c r="G38" s="46"/>
      <c r="H38" s="46"/>
      <c r="I38" s="49"/>
      <c r="J38" s="49"/>
      <c r="K38" s="46"/>
      <c r="L38" s="46"/>
      <c r="M38" s="46"/>
      <c r="N38" s="46"/>
      <c r="O38" s="73"/>
      <c r="P38" s="28">
        <v>78.400000000000006</v>
      </c>
      <c r="Q38" s="17"/>
      <c r="R38" s="50"/>
    </row>
    <row r="39" spans="1:18" ht="22.5" customHeight="1" x14ac:dyDescent="0.25">
      <c r="A39" s="24">
        <v>21</v>
      </c>
      <c r="B39" s="30" t="s">
        <v>74</v>
      </c>
      <c r="C39" s="31" t="s">
        <v>52</v>
      </c>
      <c r="D39" s="46"/>
      <c r="E39" s="46"/>
      <c r="F39" s="46"/>
      <c r="G39" s="46"/>
      <c r="H39" s="46"/>
      <c r="I39" s="49"/>
      <c r="J39" s="49"/>
      <c r="K39" s="46"/>
      <c r="L39" s="46"/>
      <c r="M39" s="46"/>
      <c r="N39" s="46"/>
      <c r="O39" s="74"/>
      <c r="P39" s="28">
        <v>13.3</v>
      </c>
      <c r="Q39" s="17"/>
    </row>
    <row r="40" spans="1:18" ht="45" customHeight="1" x14ac:dyDescent="0.25">
      <c r="A40" s="24">
        <v>22</v>
      </c>
      <c r="B40" s="30" t="s">
        <v>75</v>
      </c>
      <c r="C40" s="31" t="s">
        <v>52</v>
      </c>
      <c r="D40" s="13"/>
      <c r="E40" s="13"/>
      <c r="F40" s="13">
        <f>2501/10267*100</f>
        <v>24.359598714327458</v>
      </c>
      <c r="G40" s="13"/>
      <c r="H40" s="13"/>
      <c r="I40" s="13">
        <f>2359/10267*100</f>
        <v>22.97652673614493</v>
      </c>
      <c r="J40" s="13">
        <f>2403/10267*100</f>
        <v>23.405084250511347</v>
      </c>
      <c r="K40" s="13"/>
      <c r="L40" s="13">
        <f>2484/10267*100</f>
        <v>24.194019674685887</v>
      </c>
      <c r="M40" s="51"/>
      <c r="N40" s="51"/>
      <c r="O40" s="13"/>
      <c r="P40" s="20">
        <v>18</v>
      </c>
      <c r="Q40" s="17"/>
    </row>
    <row r="41" spans="1:18" ht="38.25" customHeight="1" x14ac:dyDescent="0.25">
      <c r="A41" s="24">
        <v>23</v>
      </c>
      <c r="B41" s="30" t="s">
        <v>76</v>
      </c>
      <c r="C41" s="31" t="s">
        <v>52</v>
      </c>
      <c r="D41" s="13">
        <v>41.2</v>
      </c>
      <c r="E41" s="13">
        <v>41.2</v>
      </c>
      <c r="F41" s="13">
        <v>41.2</v>
      </c>
      <c r="G41" s="13">
        <v>41.3</v>
      </c>
      <c r="H41" s="13">
        <v>41.4</v>
      </c>
      <c r="I41" s="13">
        <v>41.4</v>
      </c>
      <c r="J41" s="13">
        <v>41.4</v>
      </c>
      <c r="K41" s="13">
        <v>41.4</v>
      </c>
      <c r="L41" s="13">
        <v>41.4</v>
      </c>
      <c r="M41" s="51"/>
      <c r="N41" s="51"/>
      <c r="O41" s="13"/>
      <c r="P41" s="20">
        <v>42</v>
      </c>
      <c r="Q41" s="17"/>
    </row>
    <row r="42" spans="1:18" ht="52.5" x14ac:dyDescent="0.25">
      <c r="A42" s="24">
        <v>24</v>
      </c>
      <c r="B42" s="30" t="s">
        <v>77</v>
      </c>
      <c r="C42" s="31" t="s">
        <v>52</v>
      </c>
      <c r="D42" s="46"/>
      <c r="E42" s="46"/>
      <c r="F42" s="46"/>
      <c r="G42" s="46"/>
      <c r="H42" s="46"/>
      <c r="I42" s="47"/>
      <c r="J42" s="47"/>
      <c r="K42" s="46"/>
      <c r="L42" s="46"/>
      <c r="M42" s="46"/>
      <c r="N42" s="46"/>
      <c r="O42" s="52"/>
      <c r="P42" s="23">
        <v>43</v>
      </c>
      <c r="Q42" s="17"/>
    </row>
    <row r="43" spans="1:18" ht="65.25" customHeight="1" x14ac:dyDescent="0.25">
      <c r="A43" s="24">
        <v>25</v>
      </c>
      <c r="B43" s="30" t="s">
        <v>78</v>
      </c>
      <c r="C43" s="31" t="s">
        <v>52</v>
      </c>
      <c r="D43" s="48"/>
      <c r="E43" s="48"/>
      <c r="F43" s="48"/>
      <c r="G43" s="46"/>
      <c r="H43" s="46"/>
      <c r="I43" s="47"/>
      <c r="J43" s="47"/>
      <c r="K43" s="46"/>
      <c r="L43" s="46"/>
      <c r="M43" s="46"/>
      <c r="N43" s="46"/>
      <c r="O43" s="52"/>
      <c r="P43" s="28">
        <v>0</v>
      </c>
      <c r="Q43" s="17"/>
    </row>
    <row r="44" spans="1:18" ht="44.25" customHeight="1" x14ac:dyDescent="0.25">
      <c r="A44" s="24">
        <v>26</v>
      </c>
      <c r="B44" s="32" t="s">
        <v>79</v>
      </c>
      <c r="C44" s="31" t="s">
        <v>52</v>
      </c>
      <c r="D44" s="46"/>
      <c r="E44" s="46"/>
      <c r="F44" s="46"/>
      <c r="G44" s="46"/>
      <c r="H44" s="46"/>
      <c r="I44" s="53"/>
      <c r="J44" s="53"/>
      <c r="K44" s="46"/>
      <c r="L44" s="46"/>
      <c r="M44" s="46"/>
      <c r="N44" s="46"/>
      <c r="O44" s="73"/>
      <c r="P44" s="23">
        <v>55</v>
      </c>
      <c r="Q44" s="17"/>
    </row>
    <row r="45" spans="1:18" ht="42" customHeight="1" x14ac:dyDescent="0.25">
      <c r="A45" s="24">
        <v>27</v>
      </c>
      <c r="B45" s="32" t="s">
        <v>80</v>
      </c>
      <c r="C45" s="31" t="s">
        <v>52</v>
      </c>
      <c r="D45" s="31">
        <v>35.200000000000003</v>
      </c>
      <c r="E45" s="31">
        <v>35.200000000000003</v>
      </c>
      <c r="F45" s="31">
        <v>35.200000000000003</v>
      </c>
      <c r="G45" s="31">
        <v>35.200000000000003</v>
      </c>
      <c r="H45" s="31">
        <v>35.200000000000003</v>
      </c>
      <c r="I45" s="31">
        <v>35.200000000000003</v>
      </c>
      <c r="J45" s="31">
        <v>35.200000000000003</v>
      </c>
      <c r="K45" s="31">
        <v>35.200000000000003</v>
      </c>
      <c r="L45" s="31">
        <v>35.200000000000003</v>
      </c>
      <c r="M45" s="31"/>
      <c r="N45" s="31"/>
      <c r="O45" s="31"/>
      <c r="P45" s="20">
        <v>35</v>
      </c>
      <c r="Q45" s="17"/>
    </row>
    <row r="46" spans="1:18" ht="42" customHeight="1" x14ac:dyDescent="0.25">
      <c r="A46" s="24">
        <v>28</v>
      </c>
      <c r="B46" s="54" t="s">
        <v>81</v>
      </c>
      <c r="C46" s="31" t="s">
        <v>52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8"/>
      <c r="P46" s="28">
        <v>94</v>
      </c>
      <c r="Q46" s="17"/>
    </row>
    <row r="47" spans="1:18" ht="52.5" x14ac:dyDescent="0.25">
      <c r="A47" s="24">
        <v>29</v>
      </c>
      <c r="B47" s="30" t="s">
        <v>82</v>
      </c>
      <c r="C47" s="31" t="s">
        <v>52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20">
        <v>60</v>
      </c>
      <c r="Q47" s="17"/>
    </row>
    <row r="48" spans="1:18" ht="54.75" customHeight="1" x14ac:dyDescent="0.25">
      <c r="A48" s="24">
        <v>30</v>
      </c>
      <c r="B48" s="30" t="s">
        <v>83</v>
      </c>
      <c r="C48" s="31" t="s">
        <v>52</v>
      </c>
      <c r="D48" s="31">
        <v>51.11</v>
      </c>
      <c r="E48" s="31">
        <v>51.11</v>
      </c>
      <c r="F48" s="31">
        <v>51.11</v>
      </c>
      <c r="G48" s="31">
        <v>51.11</v>
      </c>
      <c r="H48" s="31">
        <v>51.11</v>
      </c>
      <c r="I48" s="31">
        <v>51.11</v>
      </c>
      <c r="J48" s="31">
        <v>51.11</v>
      </c>
      <c r="K48" s="31">
        <v>51.11</v>
      </c>
      <c r="L48" s="31">
        <v>51.11</v>
      </c>
      <c r="M48" s="31"/>
      <c r="N48" s="31"/>
      <c r="O48" s="31"/>
      <c r="P48" s="20">
        <v>40</v>
      </c>
      <c r="Q48" s="17"/>
    </row>
    <row r="49" spans="1:19" ht="54.75" customHeight="1" x14ac:dyDescent="0.25">
      <c r="A49" s="55"/>
      <c r="B49" s="30" t="s">
        <v>84</v>
      </c>
      <c r="C49" s="31" t="s">
        <v>52</v>
      </c>
      <c r="D49" s="31">
        <v>70.2</v>
      </c>
      <c r="E49" s="31">
        <v>70.2</v>
      </c>
      <c r="F49" s="31">
        <v>70.2</v>
      </c>
      <c r="G49" s="31">
        <v>70.2</v>
      </c>
      <c r="H49" s="31">
        <v>70.2</v>
      </c>
      <c r="I49" s="31">
        <v>70.2</v>
      </c>
      <c r="J49" s="31">
        <v>70.2</v>
      </c>
      <c r="K49" s="31">
        <v>70.2</v>
      </c>
      <c r="L49" s="31"/>
      <c r="M49" s="31"/>
      <c r="N49" s="31"/>
      <c r="O49" s="31"/>
      <c r="P49" s="20">
        <v>75</v>
      </c>
      <c r="Q49" s="17"/>
    </row>
    <row r="50" spans="1:19" s="59" customFormat="1" ht="20.25" customHeight="1" x14ac:dyDescent="0.25">
      <c r="A50" s="56"/>
      <c r="B50" s="83" t="s">
        <v>85</v>
      </c>
      <c r="C50" s="83"/>
      <c r="D50" s="83"/>
      <c r="E50" s="83"/>
      <c r="F50" s="83"/>
      <c r="G50" s="83"/>
      <c r="H50" s="83"/>
      <c r="I50" s="83"/>
      <c r="J50" s="83"/>
      <c r="K50" s="83"/>
      <c r="L50" s="56"/>
      <c r="M50" s="56"/>
      <c r="N50" s="56"/>
      <c r="O50" s="57"/>
      <c r="P50" s="56"/>
      <c r="Q50" s="58"/>
      <c r="R50" s="56"/>
      <c r="S50" s="56"/>
    </row>
    <row r="51" spans="1:19" s="66" customFormat="1" ht="20.25" customHeight="1" x14ac:dyDescent="0.25">
      <c r="A51"/>
      <c r="B51" s="60"/>
      <c r="C51" s="60"/>
      <c r="D51" s="60"/>
      <c r="E51" s="61"/>
      <c r="F51" s="61"/>
      <c r="G51" s="61"/>
      <c r="H51" s="61"/>
      <c r="I51" s="62"/>
      <c r="J51" s="62"/>
      <c r="K51" s="61"/>
      <c r="L51" s="63"/>
      <c r="M51" s="63"/>
      <c r="N51" s="63"/>
      <c r="O51" s="64"/>
      <c r="P51"/>
      <c r="Q51" s="65"/>
      <c r="R51"/>
      <c r="S51"/>
    </row>
    <row r="52" spans="1:19" s="66" customFormat="1" ht="20.25" customHeight="1" x14ac:dyDescent="0.25">
      <c r="A52"/>
      <c r="B52" s="60"/>
      <c r="C52" s="60"/>
      <c r="D52" s="60"/>
      <c r="E52" s="60"/>
      <c r="F52" s="60"/>
      <c r="G52" s="60"/>
      <c r="H52" s="60"/>
      <c r="I52" s="67"/>
      <c r="J52" s="67"/>
      <c r="K52" s="60"/>
      <c r="L52"/>
      <c r="M52"/>
      <c r="N52"/>
      <c r="O52" s="68"/>
      <c r="P52"/>
      <c r="Q52" s="65"/>
      <c r="R52"/>
      <c r="S52"/>
    </row>
    <row r="54" spans="1:19" s="66" customFormat="1" ht="16.5" customHeight="1" x14ac:dyDescent="0.25">
      <c r="A54"/>
      <c r="B54" s="84" t="s">
        <v>86</v>
      </c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65"/>
      <c r="R54"/>
      <c r="S54"/>
    </row>
    <row r="55" spans="1:19" s="66" customFormat="1" x14ac:dyDescent="0.25">
      <c r="A55"/>
      <c r="B55" s="69"/>
      <c r="C55"/>
      <c r="D55"/>
      <c r="E55"/>
      <c r="F55"/>
      <c r="G55"/>
      <c r="H55"/>
      <c r="I55" s="70"/>
      <c r="J55" s="70"/>
      <c r="K55"/>
      <c r="L55"/>
      <c r="M55"/>
      <c r="N55"/>
      <c r="O55" s="68"/>
      <c r="P55"/>
      <c r="Q55" s="65"/>
      <c r="R55"/>
      <c r="S55"/>
    </row>
    <row r="56" spans="1:19" s="66" customFormat="1" ht="62.25" customHeight="1" x14ac:dyDescent="0.25">
      <c r="A56"/>
      <c r="B56" s="76"/>
      <c r="C56" s="76"/>
      <c r="D56" s="76"/>
      <c r="E56"/>
      <c r="F56"/>
      <c r="G56"/>
      <c r="H56"/>
      <c r="I56" s="70"/>
      <c r="J56" s="70"/>
      <c r="K56"/>
      <c r="L56"/>
      <c r="M56"/>
      <c r="N56"/>
      <c r="O56" s="68"/>
      <c r="P56"/>
      <c r="Q56" s="65"/>
      <c r="R56"/>
      <c r="S56"/>
    </row>
  </sheetData>
  <mergeCells count="7">
    <mergeCell ref="B56:D56"/>
    <mergeCell ref="B1:P1"/>
    <mergeCell ref="B9:P9"/>
    <mergeCell ref="B12:P12"/>
    <mergeCell ref="B28:P28"/>
    <mergeCell ref="B50:K50"/>
    <mergeCell ref="B54:P54"/>
  </mergeCells>
  <pageMargins left="0.39370078740157483" right="0.19685039370078741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месяцев 2019</vt:lpstr>
      <vt:lpstr>'9 месяцев 2019'!Заголовки_для_печати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2020-01-31T07:09:41Z</dcterms:modified>
</cp:coreProperties>
</file>