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/>
  </bookViews>
  <sheets>
    <sheet name="2016 " sheetId="56" r:id="rId1"/>
  </sheets>
  <definedNames>
    <definedName name="го_чс" localSheetId="0">#REF!</definedName>
    <definedName name="го_чс">#REF!</definedName>
    <definedName name="_xlnm.Print_Titles" localSheetId="0">'2016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N22" i="56" l="1"/>
  <c r="N21" i="56"/>
  <c r="N4" i="56"/>
  <c r="M16" i="56" l="1"/>
  <c r="M22" i="56"/>
  <c r="M13" i="56"/>
  <c r="N13" i="56" s="1"/>
  <c r="M4" i="56"/>
  <c r="L4" i="56"/>
  <c r="L22" i="56"/>
  <c r="K22" i="56"/>
  <c r="K40" i="56"/>
  <c r="J16" i="56"/>
  <c r="K16" i="56"/>
  <c r="K4" i="56"/>
  <c r="I4" i="56"/>
  <c r="J34" i="56"/>
  <c r="K34" i="56" s="1"/>
  <c r="J22" i="56"/>
  <c r="G40" i="56"/>
  <c r="H40" i="56"/>
  <c r="F40" i="56"/>
  <c r="E40" i="56"/>
  <c r="D40" i="56"/>
  <c r="H22" i="56"/>
  <c r="G22" i="56"/>
  <c r="F22" i="56"/>
  <c r="E22" i="56"/>
  <c r="D22" i="56"/>
  <c r="H4" i="56"/>
  <c r="G4" i="56"/>
  <c r="E4" i="56"/>
  <c r="D4" i="56"/>
  <c r="J4" i="56"/>
  <c r="P5" i="56"/>
</calcChain>
</file>

<file path=xl/sharedStrings.xml><?xml version="1.0" encoding="utf-8"?>
<sst xmlns="http://schemas.openxmlformats.org/spreadsheetml/2006/main" count="138" uniqueCount="90">
  <si>
    <t>Обеспеченность (охват) детей дошкольными учреждениями</t>
  </si>
  <si>
    <t>отношение численности детей, посещающих дошкольные учреждения, и численности детей в возрасте 1–6 лет по данным статистики демографии, скорректированной на численность детей 6 лет, обучающихся в школе.</t>
  </si>
  <si>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</si>
  <si>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</si>
  <si>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</si>
  <si>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</si>
  <si>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</si>
  <si>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</si>
  <si>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</si>
  <si>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</si>
  <si>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</si>
  <si>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</si>
  <si>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</si>
  <si>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</si>
  <si>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</si>
  <si>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</si>
  <si>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</si>
  <si>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</si>
  <si>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</si>
  <si>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</si>
  <si>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</si>
  <si>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</si>
  <si>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</si>
  <si>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</si>
  <si>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</si>
  <si>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</si>
  <si>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</si>
  <si>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продукция растениеводства</t>
  </si>
  <si>
    <t>продукция животноводства</t>
  </si>
  <si>
    <t>Общая площадь пашни*</t>
  </si>
  <si>
    <t>виноградников</t>
  </si>
  <si>
    <t>Объем инвестиций в основной капитал:</t>
  </si>
  <si>
    <t>Ввод в действие жилых домов</t>
  </si>
  <si>
    <t>Оборот розничной торговли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</si>
  <si>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</si>
  <si>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да/нет</t>
  </si>
  <si>
    <t>* показатели представляются  один раз в год</t>
  </si>
  <si>
    <t>Создание центров традиционной культуры России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</si>
  <si>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</si>
  <si>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</si>
  <si>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</si>
  <si>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</si>
  <si>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</si>
  <si>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</si>
  <si>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</si>
  <si>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</si>
  <si>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</si>
  <si>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</si>
  <si>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</si>
  <si>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</si>
  <si>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</si>
  <si>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</si>
  <si>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</si>
  <si>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</si>
  <si>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</si>
  <si>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</si>
  <si>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</si>
  <si>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</si>
  <si>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</si>
  <si>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</si>
  <si>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</si>
  <si>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</si>
  <si>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</si>
  <si>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</si>
  <si>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</si>
  <si>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</si>
  <si>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</si>
  <si>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</si>
  <si>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</si>
  <si>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</si>
  <si>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</si>
  <si>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</si>
  <si>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</si>
  <si>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</si>
  <si>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да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</si>
  <si>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</si>
  <si>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</si>
  <si>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</si>
  <si>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</si>
  <si>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</si>
  <si>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</si>
  <si>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</si>
  <si>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</si>
  <si>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</si>
  <si>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</si>
  <si>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</si>
  <si>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 xml:space="preserve">январь - </t>
  </si>
  <si>
    <t>январь - февраль</t>
  </si>
  <si>
    <t>Число субъектов малого и среднего предпринимательства всего (действующих)</t>
  </si>
  <si>
    <t xml:space="preserve">Показатели
 социально-экономического развития
муниципального образования «Кизилюртовский район» за 2016г.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</si>
</sst>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7" formatCode="_-* #,##0_р_._-;\-* #,##0_р_._-;_-* &quot;-&quot;??_р_._-;_-@_-"/>
    <numFmt numFmtId="168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73">
    <xf numFmtId="0" fontId="0" fillId="0" borderId="0" xfId="0"/>
    <xf numFmtId="0" fontId="7" fillId="0" borderId="0" xfId="0" applyFont="1"/>
    <xf numFmtId="165" fontId="0" fillId="0" borderId="0" xfId="0" applyNumberFormat="1"/>
    <xf numFmtId="0" fontId="11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10" fillId="0" borderId="0" xfId="0" applyFont="1"/>
    <xf numFmtId="0" fontId="17" fillId="0" borderId="0" xfId="0" applyFont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 inden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165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167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5" fontId="21" fillId="3" borderId="1" xfId="0" applyNumberFormat="1" applyFont="1" applyFill="1" applyBorder="1" applyAlignment="1">
      <alignment horizontal="right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165" fontId="15" fillId="3" borderId="1" xfId="0" applyNumberFormat="1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right" vertical="center" wrapText="1"/>
    </xf>
    <xf numFmtId="168" fontId="21" fillId="3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right" vertical="center" wrapText="1"/>
    </xf>
    <xf numFmtId="2" fontId="6" fillId="0" borderId="0" xfId="2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4" fillId="0" borderId="0" xfId="0" applyNumberFormat="1" applyFont="1"/>
    <xf numFmtId="165" fontId="25" fillId="3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0" fillId="0" borderId="0" xfId="0" applyFont="1"/>
    <xf numFmtId="165" fontId="17" fillId="0" borderId="0" xfId="0" applyNumberFormat="1" applyFont="1"/>
    <xf numFmtId="0" fontId="28" fillId="0" borderId="0" xfId="0" applyFont="1"/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0" fillId="0" borderId="0" xfId="0"/>
    <xf numFmtId="0" fontId="25" fillId="0" borderId="1" xfId="0" applyFont="1" applyBorder="1" applyAlignment="1">
      <alignment vertical="center"/>
    </xf>
    <xf numFmtId="0" fontId="0" fillId="0" borderId="0" xfId="0" applyFont="1"/>
    <xf numFmtId="0" fontId="25" fillId="0" borderId="1" xfId="0" applyFont="1" applyBorder="1"/>
    <xf numFmtId="2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16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2" fillId="2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6" fillId="0" borderId="0" xfId="2" applyFont="1" applyFill="1" applyBorder="1" applyAlignment="1" applyProtection="1">
      <alignment horizontal="left" vertical="center" wrapText="1"/>
      <protection hidden="1"/>
    </xf>
  </cellXfs>
  <cellStyles count="18">
    <cellStyle name="Euro" xfId="1"/>
    <cellStyle name="Гиперссылка 2" xfId="12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3" xfId="6"/>
    <cellStyle name="Обычный 4" xfId="7"/>
    <cellStyle name="Обычный 5" xfId="13"/>
    <cellStyle name="Процентный 2" xfId="8"/>
    <cellStyle name="Процентный 3" xfId="9"/>
    <cellStyle name="Процентный 4" xfId="14"/>
    <cellStyle name="Финансовый 2" xfId="10"/>
    <cellStyle name="Финансовый 2 2" xfId="15"/>
    <cellStyle name="Финансовый 2 3" xfId="16"/>
    <cellStyle name="Финансовый 3" xfId="11"/>
    <cellStyle name="Финансовый 4" xfId="17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abSelected="1" zoomScale="85" zoomScaleNormal="85" workbookViewId="0">
      <pane ySplit="2" topLeftCell="A30" activePane="bottomLeft" state="frozen"/>
      <selection pane="bottomLeft" activeCell="Q5" sqref="Q5"/>
    </sheetView>
  </sheetViews>
  <sheetFormatPr defaultRowHeight="15" x14ac:dyDescent="0.25"/>
  <cols>
    <col min="1" max="1" width="6.28515625" style="54" customWidth="1"/>
    <col min="2" max="2" width="51" style="54" customWidth="1"/>
    <col min="3" max="3" width="8.85546875" style="54" customWidth="1"/>
    <col min="4" max="4" width="9" style="54" customWidth="1"/>
    <col min="5" max="5" width="9.28515625" style="54" customWidth="1"/>
    <col min="6" max="6" width="9.85546875" style="54" customWidth="1"/>
    <col min="7" max="8" width="10.28515625" style="54" customWidth="1"/>
    <col min="9" max="10" width="10.28515625" style="56" customWidth="1"/>
    <col min="11" max="13" width="9.28515625" style="54" customWidth="1"/>
    <col min="14" max="14" width="11.140625" style="54" customWidth="1"/>
    <col min="15" max="15" width="11.28515625" style="24" customWidth="1"/>
    <col min="16" max="16" width="11" style="54" customWidth="1"/>
    <col min="17" max="17" width="11.7109375" style="51" customWidth="1"/>
    <col min="18" max="18" width="10.28515625" style="54" bestFit="1" customWidth="1"/>
    <col min="19" max="22" width="9.140625" style="54"/>
    <col min="23" max="23" width="16.7109375" style="54" customWidth="1"/>
    <col min="24" max="16384" width="9.140625" style="54"/>
  </cols>
  <sheetData>
    <row r="1" spans="1:24" s="4" customFormat="1" ht="56.25" customHeight="1" x14ac:dyDescent="0.25">
      <c r="A1" s="3"/>
      <c r="B1" s="69" t="s">
        <v>89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48"/>
    </row>
    <row r="2" spans="1:24" s="1" customFormat="1" ht="56.25" customHeight="1" x14ac:dyDescent="0.25">
      <c r="A2" s="17" t="s">
        <v>40</v>
      </c>
      <c r="B2" s="17" t="s">
        <v>41</v>
      </c>
      <c r="C2" s="17" t="s">
        <v>42</v>
      </c>
      <c r="D2" s="19" t="s">
        <v>86</v>
      </c>
      <c r="E2" s="19" t="s">
        <v>87</v>
      </c>
      <c r="F2" s="19" t="s">
        <v>83</v>
      </c>
      <c r="G2" s="19" t="s">
        <v>84</v>
      </c>
      <c r="H2" s="19" t="s">
        <v>85</v>
      </c>
      <c r="I2" s="19" t="s">
        <v>19</v>
      </c>
      <c r="J2" s="20" t="s">
        <v>20</v>
      </c>
      <c r="K2" s="19" t="s">
        <v>21</v>
      </c>
      <c r="L2" s="19" t="s">
        <v>22</v>
      </c>
      <c r="M2" s="19" t="s">
        <v>23</v>
      </c>
      <c r="N2" s="19" t="s">
        <v>24</v>
      </c>
      <c r="O2" s="19" t="s">
        <v>25</v>
      </c>
      <c r="P2" s="8" t="s">
        <v>26</v>
      </c>
      <c r="Q2" s="49"/>
      <c r="R2" s="61"/>
    </row>
    <row r="3" spans="1:24" s="5" customFormat="1" ht="34.5" customHeight="1" x14ac:dyDescent="0.25">
      <c r="A3" s="16">
        <v>1</v>
      </c>
      <c r="B3" s="7" t="s">
        <v>43</v>
      </c>
      <c r="C3" s="8" t="s">
        <v>2</v>
      </c>
      <c r="D3" s="8">
        <v>37852</v>
      </c>
      <c r="E3" s="8">
        <v>96112</v>
      </c>
      <c r="F3" s="8">
        <v>160127</v>
      </c>
      <c r="G3" s="8">
        <v>172122</v>
      </c>
      <c r="H3" s="8">
        <v>188558</v>
      </c>
      <c r="I3" s="8">
        <v>778372</v>
      </c>
      <c r="J3" s="8">
        <v>931525</v>
      </c>
      <c r="K3" s="8">
        <v>1285457</v>
      </c>
      <c r="L3" s="8">
        <v>1329322</v>
      </c>
      <c r="M3" s="8">
        <v>1468255</v>
      </c>
      <c r="N3" s="9">
        <v>1584367</v>
      </c>
      <c r="O3" s="22">
        <v>1674946</v>
      </c>
      <c r="P3" s="26">
        <v>1595186.9</v>
      </c>
      <c r="Q3" s="50"/>
    </row>
    <row r="4" spans="1:24" ht="15" customHeight="1" x14ac:dyDescent="0.25">
      <c r="A4" s="16">
        <v>2</v>
      </c>
      <c r="B4" s="7" t="s">
        <v>16</v>
      </c>
      <c r="C4" s="8" t="s">
        <v>2</v>
      </c>
      <c r="D4" s="8">
        <f>D5+D6</f>
        <v>56585</v>
      </c>
      <c r="E4" s="8">
        <f>E5+E6</f>
        <v>113170</v>
      </c>
      <c r="F4" s="8">
        <v>219159</v>
      </c>
      <c r="G4" s="8">
        <f t="shared" ref="G4:M4" si="0">G5+G6</f>
        <v>447884</v>
      </c>
      <c r="H4" s="8">
        <f t="shared" si="0"/>
        <v>741699</v>
      </c>
      <c r="I4" s="8">
        <f t="shared" si="0"/>
        <v>1402687</v>
      </c>
      <c r="J4" s="8">
        <f t="shared" si="0"/>
        <v>2269116</v>
      </c>
      <c r="K4" s="8">
        <f t="shared" si="0"/>
        <v>3023908</v>
      </c>
      <c r="L4" s="8">
        <f t="shared" si="0"/>
        <v>3496122</v>
      </c>
      <c r="M4" s="8">
        <f t="shared" si="0"/>
        <v>3693038.9</v>
      </c>
      <c r="N4" s="8">
        <f>N5+N6</f>
        <v>4242291.3</v>
      </c>
      <c r="O4" s="8">
        <v>44443944</v>
      </c>
      <c r="P4" s="26">
        <v>3885687.9</v>
      </c>
      <c r="Q4" s="50"/>
      <c r="R4" s="5"/>
      <c r="S4" s="60"/>
      <c r="T4" s="60"/>
      <c r="U4" s="60"/>
      <c r="V4" s="60"/>
    </row>
    <row r="5" spans="1:24" ht="20.25" customHeight="1" x14ac:dyDescent="0.25">
      <c r="A5" s="16" t="s">
        <v>44</v>
      </c>
      <c r="B5" s="10" t="s">
        <v>27</v>
      </c>
      <c r="C5" s="8" t="s">
        <v>2</v>
      </c>
      <c r="D5" s="8"/>
      <c r="E5" s="8"/>
      <c r="F5" s="8">
        <v>44505</v>
      </c>
      <c r="G5" s="8">
        <v>79553</v>
      </c>
      <c r="H5" s="8">
        <v>179691</v>
      </c>
      <c r="I5" s="8">
        <v>647002</v>
      </c>
      <c r="J5" s="8">
        <v>1384313</v>
      </c>
      <c r="K5" s="8">
        <v>2009987</v>
      </c>
      <c r="L5" s="8">
        <v>2385392</v>
      </c>
      <c r="M5" s="62">
        <v>2485499.2999999998</v>
      </c>
      <c r="N5" s="8">
        <v>2937942.4</v>
      </c>
      <c r="O5" s="8">
        <v>3058744</v>
      </c>
      <c r="P5" s="15">
        <f>P4-P6</f>
        <v>2502696.9</v>
      </c>
      <c r="Q5" s="50"/>
      <c r="R5" s="5"/>
      <c r="S5" s="60"/>
      <c r="T5" s="60"/>
      <c r="U5" s="60"/>
      <c r="V5" s="60"/>
    </row>
    <row r="6" spans="1:24" ht="20.25" customHeight="1" x14ac:dyDescent="0.25">
      <c r="A6" s="16" t="s">
        <v>45</v>
      </c>
      <c r="B6" s="10" t="s">
        <v>28</v>
      </c>
      <c r="C6" s="8" t="s">
        <v>2</v>
      </c>
      <c r="D6" s="8">
        <v>56585</v>
      </c>
      <c r="E6" s="8">
        <v>113170</v>
      </c>
      <c r="F6" s="8">
        <v>174654</v>
      </c>
      <c r="G6" s="8">
        <v>368331</v>
      </c>
      <c r="H6" s="8">
        <v>562008</v>
      </c>
      <c r="I6" s="8">
        <v>755685</v>
      </c>
      <c r="J6" s="8">
        <v>884803</v>
      </c>
      <c r="K6" s="8">
        <v>1013921</v>
      </c>
      <c r="L6" s="8">
        <v>1110730</v>
      </c>
      <c r="M6" s="8">
        <v>1207539.6000000001</v>
      </c>
      <c r="N6" s="8">
        <v>1304348.8999999999</v>
      </c>
      <c r="O6" s="8">
        <v>1385200</v>
      </c>
      <c r="P6" s="21">
        <v>1382991</v>
      </c>
      <c r="Q6" s="50"/>
      <c r="R6" s="5"/>
      <c r="S6" s="60"/>
      <c r="T6" s="60"/>
      <c r="U6" s="60"/>
      <c r="V6" s="60"/>
    </row>
    <row r="7" spans="1:24" ht="15" customHeight="1" x14ac:dyDescent="0.25">
      <c r="A7" s="16">
        <v>3</v>
      </c>
      <c r="B7" s="7" t="s">
        <v>29</v>
      </c>
      <c r="C7" s="8" t="s">
        <v>12</v>
      </c>
      <c r="D7" s="30"/>
      <c r="E7" s="30"/>
      <c r="F7" s="30"/>
      <c r="G7" s="30"/>
      <c r="H7" s="30"/>
      <c r="I7" s="30"/>
      <c r="J7" s="40"/>
      <c r="K7" s="30"/>
      <c r="L7" s="30"/>
      <c r="M7" s="30"/>
      <c r="N7" s="30"/>
      <c r="O7" s="34">
        <v>10650</v>
      </c>
      <c r="P7" s="35">
        <v>10372</v>
      </c>
      <c r="Q7" s="50"/>
      <c r="R7" s="5"/>
      <c r="S7" s="60"/>
      <c r="T7" s="60"/>
      <c r="U7" s="60"/>
      <c r="V7" s="60"/>
    </row>
    <row r="8" spans="1:24" ht="20.25" customHeight="1" x14ac:dyDescent="0.25">
      <c r="A8" s="16" t="s">
        <v>46</v>
      </c>
      <c r="B8" s="10" t="s">
        <v>17</v>
      </c>
      <c r="C8" s="8" t="s">
        <v>12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4">
        <v>10313</v>
      </c>
      <c r="P8" s="35">
        <v>10372</v>
      </c>
      <c r="Q8" s="50"/>
      <c r="R8" s="5"/>
      <c r="S8" s="60"/>
      <c r="T8" s="60"/>
      <c r="U8" s="60"/>
      <c r="V8" s="60"/>
    </row>
    <row r="9" spans="1:24" x14ac:dyDescent="0.25">
      <c r="A9" s="16">
        <v>4</v>
      </c>
      <c r="B9" s="70" t="s">
        <v>82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50"/>
      <c r="R9" s="5"/>
      <c r="S9" s="60"/>
      <c r="T9" s="60"/>
      <c r="U9" s="60"/>
      <c r="V9" s="60"/>
      <c r="X9" s="64"/>
    </row>
    <row r="10" spans="1:24" x14ac:dyDescent="0.25">
      <c r="A10" s="16" t="s">
        <v>47</v>
      </c>
      <c r="B10" s="10" t="s">
        <v>30</v>
      </c>
      <c r="C10" s="8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4">
        <v>101.6</v>
      </c>
      <c r="P10" s="35">
        <v>10</v>
      </c>
      <c r="Q10" s="50"/>
      <c r="R10" s="5"/>
      <c r="S10" s="60"/>
      <c r="T10" s="60"/>
      <c r="U10" s="60"/>
    </row>
    <row r="11" spans="1:24" x14ac:dyDescent="0.25">
      <c r="A11" s="16" t="s">
        <v>48</v>
      </c>
      <c r="B11" s="10" t="s">
        <v>9</v>
      </c>
      <c r="C11" s="8" t="s">
        <v>12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4">
        <v>16</v>
      </c>
      <c r="P11" s="35">
        <v>20</v>
      </c>
      <c r="Q11" s="50"/>
      <c r="R11" s="5"/>
      <c r="S11" s="60"/>
      <c r="T11" s="60"/>
      <c r="U11" s="60"/>
      <c r="V11" s="60"/>
    </row>
    <row r="12" spans="1:24" x14ac:dyDescent="0.25">
      <c r="A12" s="16">
        <v>5</v>
      </c>
      <c r="B12" s="70" t="s">
        <v>31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50"/>
      <c r="R12" s="5"/>
      <c r="S12" s="60"/>
      <c r="T12" s="60"/>
      <c r="U12" s="60"/>
      <c r="V12" s="60"/>
    </row>
    <row r="13" spans="1:24" x14ac:dyDescent="0.25">
      <c r="A13" s="16" t="s">
        <v>49</v>
      </c>
      <c r="B13" s="10" t="s">
        <v>10</v>
      </c>
      <c r="C13" s="8" t="s">
        <v>2</v>
      </c>
      <c r="D13" s="8">
        <v>16800</v>
      </c>
      <c r="E13" s="8">
        <v>18300</v>
      </c>
      <c r="F13" s="8">
        <v>358006</v>
      </c>
      <c r="G13" s="8">
        <v>360955</v>
      </c>
      <c r="H13" s="8">
        <v>374524</v>
      </c>
      <c r="I13" s="8">
        <v>989159</v>
      </c>
      <c r="J13" s="8">
        <v>2459800</v>
      </c>
      <c r="K13" s="8">
        <v>3212845</v>
      </c>
      <c r="L13" s="8">
        <v>3513985</v>
      </c>
      <c r="M13" s="8">
        <f>L13*1.07</f>
        <v>3759963.95</v>
      </c>
      <c r="N13" s="8">
        <f>M13*1.1</f>
        <v>4135960.3450000007</v>
      </c>
      <c r="O13" s="8">
        <v>4343286</v>
      </c>
      <c r="P13" s="26">
        <v>4216782.5999999996</v>
      </c>
      <c r="Q13" s="50"/>
      <c r="R13" s="5"/>
      <c r="S13" s="60"/>
      <c r="T13" s="60"/>
      <c r="U13" s="60"/>
      <c r="V13" s="60"/>
    </row>
    <row r="14" spans="1:24" x14ac:dyDescent="0.25">
      <c r="A14" s="16" t="s">
        <v>50</v>
      </c>
      <c r="B14" s="10" t="s">
        <v>11</v>
      </c>
      <c r="C14" s="8" t="s">
        <v>2</v>
      </c>
      <c r="D14" s="8">
        <v>16800</v>
      </c>
      <c r="E14" s="8">
        <v>18300</v>
      </c>
      <c r="F14" s="8">
        <v>20600</v>
      </c>
      <c r="G14" s="8">
        <v>147600</v>
      </c>
      <c r="H14" s="8">
        <v>185004</v>
      </c>
      <c r="I14" s="8">
        <v>202569</v>
      </c>
      <c r="J14" s="8">
        <v>202569</v>
      </c>
      <c r="K14" s="8">
        <v>699752</v>
      </c>
      <c r="L14" s="8">
        <v>798455</v>
      </c>
      <c r="M14" s="8">
        <v>896735</v>
      </c>
      <c r="N14" s="8">
        <v>995315</v>
      </c>
      <c r="O14" s="8">
        <v>1062602</v>
      </c>
      <c r="P14" s="26">
        <v>1052081.5</v>
      </c>
      <c r="Q14" s="50"/>
      <c r="R14" s="5"/>
      <c r="S14" s="60"/>
      <c r="T14" s="60"/>
      <c r="U14" s="60"/>
    </row>
    <row r="15" spans="1:24" ht="24" customHeight="1" x14ac:dyDescent="0.25">
      <c r="A15" s="16">
        <v>6</v>
      </c>
      <c r="B15" s="7" t="s">
        <v>3</v>
      </c>
      <c r="C15" s="8" t="s">
        <v>2</v>
      </c>
      <c r="D15" s="8">
        <v>120546</v>
      </c>
      <c r="E15" s="8">
        <v>204558</v>
      </c>
      <c r="F15" s="8">
        <v>469221</v>
      </c>
      <c r="G15" s="8">
        <v>256442</v>
      </c>
      <c r="H15" s="8">
        <v>274246</v>
      </c>
      <c r="I15" s="8">
        <v>312452</v>
      </c>
      <c r="J15" s="8">
        <v>1423895</v>
      </c>
      <c r="K15" s="8">
        <v>1627306</v>
      </c>
      <c r="L15" s="8">
        <v>1897458</v>
      </c>
      <c r="M15" s="8">
        <v>2134133</v>
      </c>
      <c r="N15" s="8">
        <v>2334752</v>
      </c>
      <c r="O15" s="8">
        <v>2489775</v>
      </c>
      <c r="P15" s="26">
        <v>2440960.2000000002</v>
      </c>
      <c r="Q15" s="50"/>
      <c r="R15" s="5"/>
      <c r="S15" s="2"/>
      <c r="T15" s="60"/>
      <c r="U15" s="60"/>
      <c r="V15" s="60"/>
    </row>
    <row r="16" spans="1:24" ht="16.5" customHeight="1" x14ac:dyDescent="0.25">
      <c r="A16" s="18">
        <v>7</v>
      </c>
      <c r="B16" s="7" t="s">
        <v>32</v>
      </c>
      <c r="C16" s="8" t="s">
        <v>4</v>
      </c>
      <c r="D16" s="8">
        <v>1576</v>
      </c>
      <c r="E16" s="8">
        <v>2640</v>
      </c>
      <c r="F16" s="8">
        <v>1149</v>
      </c>
      <c r="G16" s="8">
        <v>565</v>
      </c>
      <c r="H16" s="8">
        <v>761</v>
      </c>
      <c r="I16" s="8">
        <v>965</v>
      </c>
      <c r="J16" s="8">
        <f>1576+E16+F16+G16+1734+1139+307</f>
        <v>9110</v>
      </c>
      <c r="K16" s="8">
        <f>J16</f>
        <v>9110</v>
      </c>
      <c r="L16" s="8">
        <v>10450</v>
      </c>
      <c r="M16" s="8">
        <f>L16+533</f>
        <v>10983</v>
      </c>
      <c r="N16" s="8">
        <v>11516</v>
      </c>
      <c r="O16" s="8">
        <v>12421</v>
      </c>
      <c r="P16" s="21">
        <v>22040</v>
      </c>
      <c r="Q16" s="50"/>
      <c r="R16" s="5"/>
      <c r="S16" s="2"/>
      <c r="T16" s="60"/>
      <c r="U16" s="60"/>
    </row>
    <row r="17" spans="1:21" ht="22.5" customHeight="1" x14ac:dyDescent="0.25">
      <c r="A17" s="18">
        <v>8</v>
      </c>
      <c r="B17" s="7" t="s">
        <v>5</v>
      </c>
      <c r="C17" s="8" t="s">
        <v>4</v>
      </c>
      <c r="D17" s="8">
        <v>18</v>
      </c>
      <c r="E17" s="8">
        <v>18</v>
      </c>
      <c r="F17" s="8">
        <v>18</v>
      </c>
      <c r="G17" s="8">
        <v>18</v>
      </c>
      <c r="H17" s="8">
        <v>18</v>
      </c>
      <c r="I17" s="8">
        <v>18</v>
      </c>
      <c r="J17" s="8">
        <v>18</v>
      </c>
      <c r="K17" s="8">
        <v>18</v>
      </c>
      <c r="L17" s="8">
        <v>18</v>
      </c>
      <c r="M17" s="8">
        <v>18.600000000000001</v>
      </c>
      <c r="N17" s="8">
        <v>18.600000000000001</v>
      </c>
      <c r="O17" s="8">
        <v>19.3</v>
      </c>
      <c r="P17" s="21">
        <v>19.100000000000001</v>
      </c>
      <c r="Q17" s="50"/>
      <c r="R17" s="5"/>
      <c r="S17" s="2"/>
      <c r="T17" s="60"/>
      <c r="U17" s="60"/>
    </row>
    <row r="18" spans="1:21" ht="26.25" customHeight="1" x14ac:dyDescent="0.25">
      <c r="A18" s="18">
        <v>9</v>
      </c>
      <c r="B18" s="7" t="s">
        <v>75</v>
      </c>
      <c r="C18" s="8" t="s">
        <v>12</v>
      </c>
      <c r="D18" s="30"/>
      <c r="E18" s="30"/>
      <c r="F18" s="36"/>
      <c r="G18" s="36"/>
      <c r="H18" s="30"/>
      <c r="I18" s="30"/>
      <c r="J18" s="30"/>
      <c r="K18" s="30"/>
      <c r="L18" s="30"/>
      <c r="M18" s="30"/>
      <c r="N18" s="30"/>
      <c r="O18" s="30">
        <v>0.27</v>
      </c>
      <c r="P18" s="27">
        <v>0.1</v>
      </c>
      <c r="Q18" s="50"/>
      <c r="R18" s="5"/>
      <c r="S18" s="2"/>
      <c r="T18" s="60"/>
      <c r="U18" s="60"/>
    </row>
    <row r="19" spans="1:21" x14ac:dyDescent="0.25">
      <c r="A19" s="16">
        <v>10</v>
      </c>
      <c r="B19" s="7" t="s">
        <v>33</v>
      </c>
      <c r="C19" s="8" t="s">
        <v>2</v>
      </c>
      <c r="D19" s="8">
        <v>281966</v>
      </c>
      <c r="E19" s="8">
        <v>345633</v>
      </c>
      <c r="F19" s="8">
        <v>389677</v>
      </c>
      <c r="G19" s="8">
        <v>465441</v>
      </c>
      <c r="H19" s="8">
        <v>468924</v>
      </c>
      <c r="I19" s="8">
        <v>1888527</v>
      </c>
      <c r="J19" s="8">
        <v>2435533</v>
      </c>
      <c r="K19" s="8">
        <v>2788622</v>
      </c>
      <c r="L19" s="8">
        <v>3436455</v>
      </c>
      <c r="M19" s="8">
        <v>3793377</v>
      </c>
      <c r="N19" s="8">
        <v>4135237</v>
      </c>
      <c r="O19" s="8">
        <v>4258702</v>
      </c>
      <c r="P19" s="26">
        <v>4175198.7</v>
      </c>
      <c r="Q19" s="50"/>
      <c r="R19" s="5"/>
      <c r="S19" s="2"/>
      <c r="T19" s="60"/>
      <c r="U19" s="60"/>
    </row>
    <row r="20" spans="1:21" x14ac:dyDescent="0.25">
      <c r="A20" s="16">
        <v>11</v>
      </c>
      <c r="B20" s="7" t="s">
        <v>51</v>
      </c>
      <c r="C20" s="8" t="s">
        <v>2</v>
      </c>
      <c r="D20" s="8">
        <v>69055</v>
      </c>
      <c r="E20" s="8">
        <v>69142</v>
      </c>
      <c r="F20" s="8">
        <v>69158</v>
      </c>
      <c r="G20" s="8">
        <v>71551</v>
      </c>
      <c r="H20" s="8">
        <v>71648</v>
      </c>
      <c r="I20" s="8">
        <v>375123</v>
      </c>
      <c r="J20" s="8">
        <v>501522</v>
      </c>
      <c r="K20" s="8">
        <v>585038</v>
      </c>
      <c r="L20" s="8">
        <v>665668</v>
      </c>
      <c r="M20" s="8">
        <v>726298</v>
      </c>
      <c r="N20" s="8">
        <v>799123</v>
      </c>
      <c r="O20" s="8">
        <v>888988</v>
      </c>
      <c r="P20" s="26">
        <v>871557.7</v>
      </c>
      <c r="Q20" s="50"/>
      <c r="R20" s="5"/>
      <c r="S20" s="2"/>
      <c r="T20" s="60"/>
      <c r="U20" s="60"/>
    </row>
    <row r="21" spans="1:21" ht="23.25" customHeight="1" x14ac:dyDescent="0.25">
      <c r="A21" s="18">
        <v>12</v>
      </c>
      <c r="B21" s="7" t="s">
        <v>7</v>
      </c>
      <c r="C21" s="8" t="s">
        <v>2</v>
      </c>
      <c r="D21" s="8">
        <v>253498</v>
      </c>
      <c r="E21" s="8">
        <v>253645</v>
      </c>
      <c r="F21" s="8">
        <v>254112</v>
      </c>
      <c r="G21" s="8">
        <v>237227</v>
      </c>
      <c r="H21" s="8">
        <v>242110</v>
      </c>
      <c r="I21" s="8">
        <v>1361945</v>
      </c>
      <c r="J21" s="8">
        <v>1774988</v>
      </c>
      <c r="K21" s="8">
        <v>2228750</v>
      </c>
      <c r="L21" s="8">
        <v>2567822</v>
      </c>
      <c r="M21" s="8">
        <v>2789207</v>
      </c>
      <c r="N21" s="8">
        <f>M21*1.07</f>
        <v>2984451.49</v>
      </c>
      <c r="O21" s="8">
        <v>3134255</v>
      </c>
      <c r="P21" s="26">
        <v>3042772</v>
      </c>
      <c r="Q21" s="50"/>
      <c r="R21" s="5"/>
      <c r="S21" s="2"/>
      <c r="T21" s="60"/>
      <c r="U21" s="60"/>
    </row>
    <row r="22" spans="1:21" ht="27" customHeight="1" x14ac:dyDescent="0.25">
      <c r="A22" s="18">
        <v>13</v>
      </c>
      <c r="B22" s="7" t="s">
        <v>88</v>
      </c>
      <c r="C22" s="8" t="s">
        <v>6</v>
      </c>
      <c r="D22" s="8">
        <f>D23+D24</f>
        <v>675</v>
      </c>
      <c r="E22" s="8">
        <f t="shared" ref="E22:H22" si="1">E23+E24</f>
        <v>675</v>
      </c>
      <c r="F22" s="8">
        <f t="shared" si="1"/>
        <v>675</v>
      </c>
      <c r="G22" s="8">
        <f t="shared" si="1"/>
        <v>675</v>
      </c>
      <c r="H22" s="8">
        <f t="shared" si="1"/>
        <v>675</v>
      </c>
      <c r="I22" s="8">
        <v>675</v>
      </c>
      <c r="J22" s="8">
        <f>J23+J24</f>
        <v>743</v>
      </c>
      <c r="K22" s="8">
        <f t="shared" ref="K22:M22" si="2">K23+K24</f>
        <v>743</v>
      </c>
      <c r="L22" s="8">
        <f t="shared" si="2"/>
        <v>703</v>
      </c>
      <c r="M22" s="8">
        <f t="shared" si="2"/>
        <v>703</v>
      </c>
      <c r="N22" s="8">
        <f>N23+N24</f>
        <v>703</v>
      </c>
      <c r="O22" s="8">
        <v>725</v>
      </c>
      <c r="P22" s="32">
        <v>680</v>
      </c>
      <c r="Q22" s="50"/>
      <c r="R22" s="5"/>
      <c r="S22" s="60"/>
      <c r="T22" s="60"/>
      <c r="U22" s="60"/>
    </row>
    <row r="23" spans="1:21" x14ac:dyDescent="0.25">
      <c r="A23" s="18" t="s">
        <v>52</v>
      </c>
      <c r="B23" s="10" t="s">
        <v>53</v>
      </c>
      <c r="C23" s="8" t="s">
        <v>6</v>
      </c>
      <c r="D23" s="8">
        <v>78</v>
      </c>
      <c r="E23" s="8">
        <v>78</v>
      </c>
      <c r="F23" s="8">
        <v>78</v>
      </c>
      <c r="G23" s="8">
        <v>78</v>
      </c>
      <c r="H23" s="8">
        <v>78</v>
      </c>
      <c r="I23" s="8">
        <v>78</v>
      </c>
      <c r="J23" s="8">
        <v>78</v>
      </c>
      <c r="K23" s="8">
        <v>78</v>
      </c>
      <c r="L23" s="8">
        <v>78</v>
      </c>
      <c r="M23" s="8">
        <v>78</v>
      </c>
      <c r="N23" s="8">
        <v>78</v>
      </c>
      <c r="O23" s="8">
        <v>78</v>
      </c>
      <c r="P23" s="32">
        <v>78</v>
      </c>
      <c r="Q23" s="50"/>
      <c r="R23" s="5"/>
      <c r="S23" s="60"/>
      <c r="T23" s="60"/>
      <c r="U23" s="60"/>
    </row>
    <row r="24" spans="1:21" x14ac:dyDescent="0.25">
      <c r="A24" s="18" t="s">
        <v>54</v>
      </c>
      <c r="B24" s="10" t="s">
        <v>18</v>
      </c>
      <c r="C24" s="8" t="s">
        <v>6</v>
      </c>
      <c r="D24" s="8">
        <v>597</v>
      </c>
      <c r="E24" s="8">
        <v>597</v>
      </c>
      <c r="F24" s="8">
        <v>597</v>
      </c>
      <c r="G24" s="8">
        <v>597</v>
      </c>
      <c r="H24" s="8">
        <v>597</v>
      </c>
      <c r="I24" s="8">
        <v>597</v>
      </c>
      <c r="J24" s="8">
        <v>665</v>
      </c>
      <c r="K24" s="8">
        <v>665</v>
      </c>
      <c r="L24" s="8">
        <v>625</v>
      </c>
      <c r="M24" s="8">
        <v>625</v>
      </c>
      <c r="N24" s="8">
        <v>625</v>
      </c>
      <c r="O24" s="8">
        <v>647</v>
      </c>
      <c r="P24" s="32">
        <v>602</v>
      </c>
      <c r="Q24" s="50"/>
      <c r="R24" s="5"/>
      <c r="S24" s="60"/>
      <c r="T24" s="60"/>
      <c r="U24" s="60"/>
    </row>
    <row r="25" spans="1:21" ht="60" customHeight="1" x14ac:dyDescent="0.25">
      <c r="A25" s="18">
        <v>14</v>
      </c>
      <c r="B25" s="12" t="s">
        <v>55</v>
      </c>
      <c r="C25" s="13" t="s">
        <v>8</v>
      </c>
      <c r="D25" s="8"/>
      <c r="E25" s="8"/>
      <c r="F25" s="8"/>
      <c r="G25" s="8"/>
      <c r="H25" s="8"/>
      <c r="I25" s="8">
        <v>40.299999999999997</v>
      </c>
      <c r="J25" s="8">
        <v>40.6</v>
      </c>
      <c r="K25" s="8">
        <v>40.6</v>
      </c>
      <c r="L25" s="8">
        <v>40.6</v>
      </c>
      <c r="M25" s="8">
        <v>40.6</v>
      </c>
      <c r="N25" s="8">
        <v>40.6</v>
      </c>
      <c r="O25" s="8">
        <v>47.2</v>
      </c>
      <c r="P25" s="26">
        <v>47.1</v>
      </c>
      <c r="Q25" s="50"/>
      <c r="R25" s="5"/>
      <c r="S25" s="60"/>
      <c r="T25" s="60"/>
      <c r="U25" s="60"/>
    </row>
    <row r="26" spans="1:21" ht="28.5" customHeight="1" x14ac:dyDescent="0.25">
      <c r="A26" s="18">
        <v>15</v>
      </c>
      <c r="B26" s="12" t="s">
        <v>56</v>
      </c>
      <c r="C26" s="13" t="s">
        <v>2</v>
      </c>
      <c r="D26" s="8">
        <v>2994.9</v>
      </c>
      <c r="E26" s="8">
        <v>11016.8</v>
      </c>
      <c r="F26" s="8">
        <v>22866.9</v>
      </c>
      <c r="G26" s="8">
        <v>32813.5</v>
      </c>
      <c r="H26" s="8">
        <v>40773.5</v>
      </c>
      <c r="I26" s="8">
        <v>47142.6</v>
      </c>
      <c r="J26" s="8">
        <v>56406.5</v>
      </c>
      <c r="K26" s="8">
        <v>63645.2</v>
      </c>
      <c r="L26" s="8">
        <v>72993.5</v>
      </c>
      <c r="M26" s="8">
        <v>82427.399999999994</v>
      </c>
      <c r="N26" s="8">
        <v>93368.9</v>
      </c>
      <c r="O26" s="8">
        <v>111714.8</v>
      </c>
      <c r="P26" s="21">
        <v>113371.3</v>
      </c>
      <c r="Q26" s="50"/>
      <c r="R26" s="5"/>
      <c r="S26" s="60"/>
      <c r="T26" s="60"/>
      <c r="U26" s="60"/>
    </row>
    <row r="27" spans="1:21" ht="33.75" customHeight="1" x14ac:dyDescent="0.25">
      <c r="A27" s="18">
        <v>16</v>
      </c>
      <c r="B27" s="12" t="s">
        <v>57</v>
      </c>
      <c r="C27" s="13" t="s">
        <v>8</v>
      </c>
      <c r="D27" s="8">
        <v>84.08</v>
      </c>
      <c r="E27" s="8">
        <v>68.2</v>
      </c>
      <c r="F27" s="8">
        <v>65.5</v>
      </c>
      <c r="G27" s="8">
        <v>48.4</v>
      </c>
      <c r="H27" s="8">
        <v>49.2</v>
      </c>
      <c r="I27" s="8">
        <v>48.7</v>
      </c>
      <c r="J27" s="8">
        <v>48.01</v>
      </c>
      <c r="K27" s="8">
        <v>50.3</v>
      </c>
      <c r="L27" s="8">
        <v>46.4</v>
      </c>
      <c r="M27" s="8">
        <v>49.75</v>
      </c>
      <c r="N27" s="8">
        <v>45.7</v>
      </c>
      <c r="O27" s="8">
        <v>41.4</v>
      </c>
      <c r="P27" s="21">
        <v>51.2</v>
      </c>
      <c r="Q27" s="50"/>
      <c r="R27" s="60"/>
      <c r="S27" s="60"/>
      <c r="T27" s="60"/>
      <c r="U27" s="60"/>
    </row>
    <row r="28" spans="1:21" x14ac:dyDescent="0.25">
      <c r="A28" s="18">
        <v>17</v>
      </c>
      <c r="B28" s="71" t="s">
        <v>58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60"/>
      <c r="R28" s="60"/>
      <c r="S28" s="60"/>
      <c r="T28" s="60"/>
      <c r="U28" s="60"/>
    </row>
    <row r="29" spans="1:21" ht="22.5" customHeight="1" x14ac:dyDescent="0.25">
      <c r="A29" s="18" t="s">
        <v>59</v>
      </c>
      <c r="B29" s="14" t="s">
        <v>60</v>
      </c>
      <c r="C29" s="13" t="s">
        <v>14</v>
      </c>
      <c r="D29" s="25">
        <v>15863.7</v>
      </c>
      <c r="E29" s="25">
        <v>15863.7</v>
      </c>
      <c r="F29" s="25">
        <v>15863.7</v>
      </c>
      <c r="G29" s="11">
        <v>15746.8</v>
      </c>
      <c r="H29" s="11">
        <v>16301</v>
      </c>
      <c r="I29" s="55">
        <v>16301</v>
      </c>
      <c r="J29" s="55">
        <v>16301</v>
      </c>
      <c r="K29" s="55">
        <v>16311</v>
      </c>
      <c r="L29" s="55">
        <v>16311</v>
      </c>
      <c r="M29" s="55">
        <v>16313.1</v>
      </c>
      <c r="N29" s="13">
        <v>16608.3</v>
      </c>
      <c r="O29" s="23">
        <v>16900</v>
      </c>
      <c r="P29" s="21">
        <v>17548.3</v>
      </c>
      <c r="Q29" s="65"/>
      <c r="R29" s="60"/>
      <c r="S29" s="60"/>
      <c r="T29" s="60"/>
      <c r="U29" s="60"/>
    </row>
    <row r="30" spans="1:21" ht="23.25" customHeight="1" x14ac:dyDescent="0.25">
      <c r="A30" s="18" t="s">
        <v>61</v>
      </c>
      <c r="B30" s="14" t="s">
        <v>62</v>
      </c>
      <c r="C30" s="13" t="s">
        <v>14</v>
      </c>
      <c r="D30" s="13">
        <v>23323</v>
      </c>
      <c r="E30" s="13">
        <v>20429</v>
      </c>
      <c r="F30" s="13">
        <v>19406</v>
      </c>
      <c r="G30" s="13">
        <v>18395</v>
      </c>
      <c r="H30" s="13">
        <v>18395</v>
      </c>
      <c r="I30" s="55">
        <v>18680</v>
      </c>
      <c r="J30" s="55">
        <v>18680</v>
      </c>
      <c r="K30" s="55">
        <v>18680</v>
      </c>
      <c r="L30" s="55">
        <v>18607</v>
      </c>
      <c r="M30" s="55">
        <v>18607</v>
      </c>
      <c r="N30" s="55">
        <v>18607</v>
      </c>
      <c r="O30" s="13">
        <v>17400</v>
      </c>
      <c r="P30" s="33">
        <v>20475.2</v>
      </c>
      <c r="Q30" s="60"/>
      <c r="R30" s="60"/>
      <c r="S30" s="60"/>
      <c r="T30" s="60"/>
      <c r="U30" s="60"/>
    </row>
    <row r="31" spans="1:21" ht="22.5" customHeight="1" x14ac:dyDescent="0.25">
      <c r="A31" s="18" t="s">
        <v>63</v>
      </c>
      <c r="B31" s="14" t="s">
        <v>64</v>
      </c>
      <c r="C31" s="13" t="s">
        <v>14</v>
      </c>
      <c r="D31" s="13">
        <v>19068</v>
      </c>
      <c r="E31" s="13">
        <v>19068</v>
      </c>
      <c r="F31" s="13">
        <v>15831</v>
      </c>
      <c r="G31" s="13">
        <v>15831</v>
      </c>
      <c r="H31" s="13">
        <v>16268</v>
      </c>
      <c r="I31" s="55">
        <v>16681</v>
      </c>
      <c r="J31" s="55">
        <v>16681</v>
      </c>
      <c r="K31" s="55">
        <v>16681</v>
      </c>
      <c r="L31" s="55">
        <v>16679</v>
      </c>
      <c r="M31" s="55">
        <v>16679</v>
      </c>
      <c r="N31" s="55">
        <v>16750</v>
      </c>
      <c r="O31" s="13">
        <v>18001</v>
      </c>
      <c r="P31" s="33">
        <v>19483</v>
      </c>
      <c r="Q31" s="60"/>
      <c r="R31" s="60"/>
      <c r="S31" s="60"/>
      <c r="T31" s="60"/>
      <c r="U31" s="60"/>
    </row>
    <row r="32" spans="1:21" ht="25.5" customHeight="1" x14ac:dyDescent="0.25">
      <c r="A32" s="18" t="s">
        <v>65</v>
      </c>
      <c r="B32" s="14" t="s">
        <v>13</v>
      </c>
      <c r="C32" s="13" t="s">
        <v>14</v>
      </c>
      <c r="D32" s="31">
        <v>11730.77</v>
      </c>
      <c r="E32" s="31">
        <v>11730.77</v>
      </c>
      <c r="F32" s="31">
        <v>11730.77</v>
      </c>
      <c r="G32" s="47">
        <v>11730.77</v>
      </c>
      <c r="H32" s="47">
        <v>11730.77</v>
      </c>
      <c r="I32" s="55">
        <v>11731</v>
      </c>
      <c r="J32" s="55">
        <v>11731</v>
      </c>
      <c r="K32" s="13">
        <v>11757.2</v>
      </c>
      <c r="L32" s="13">
        <v>11757.2</v>
      </c>
      <c r="M32" s="13">
        <v>11771.1</v>
      </c>
      <c r="N32" s="13">
        <v>11786.71</v>
      </c>
      <c r="O32" s="23">
        <v>11799</v>
      </c>
      <c r="P32" s="33">
        <v>16871.599999999999</v>
      </c>
      <c r="Q32" s="60"/>
      <c r="R32" s="60"/>
      <c r="S32" s="60"/>
      <c r="T32" s="60"/>
      <c r="U32" s="60"/>
    </row>
    <row r="33" spans="1:24" ht="24" customHeight="1" x14ac:dyDescent="0.25">
      <c r="A33" s="18" t="s">
        <v>66</v>
      </c>
      <c r="B33" s="14" t="s">
        <v>67</v>
      </c>
      <c r="C33" s="13" t="s">
        <v>14</v>
      </c>
      <c r="D33" s="13">
        <v>13431</v>
      </c>
      <c r="E33" s="13">
        <v>13431</v>
      </c>
      <c r="F33" s="13">
        <v>12934</v>
      </c>
      <c r="G33" s="13">
        <v>12732</v>
      </c>
      <c r="H33" s="13">
        <v>12732</v>
      </c>
      <c r="I33" s="55">
        <v>13198</v>
      </c>
      <c r="J33" s="55">
        <v>13198</v>
      </c>
      <c r="K33" s="55">
        <v>13198</v>
      </c>
      <c r="L33" s="55">
        <v>13025</v>
      </c>
      <c r="M33" s="55">
        <v>13025</v>
      </c>
      <c r="N33" s="55">
        <v>13020</v>
      </c>
      <c r="O33" s="23">
        <v>13328</v>
      </c>
      <c r="P33" s="33">
        <v>18427.7</v>
      </c>
      <c r="Q33" s="60"/>
      <c r="R33" s="60"/>
      <c r="S33" s="60"/>
      <c r="T33" s="60"/>
      <c r="U33" s="60"/>
    </row>
    <row r="34" spans="1:24" ht="14.25" customHeight="1" x14ac:dyDescent="0.25">
      <c r="A34" s="18">
        <v>18</v>
      </c>
      <c r="B34" s="12" t="s">
        <v>68</v>
      </c>
      <c r="C34" s="13" t="s">
        <v>6</v>
      </c>
      <c r="D34" s="13"/>
      <c r="E34" s="13"/>
      <c r="F34" s="13">
        <v>209</v>
      </c>
      <c r="G34" s="13">
        <v>287</v>
      </c>
      <c r="H34" s="13">
        <v>360</v>
      </c>
      <c r="I34" s="55">
        <v>935</v>
      </c>
      <c r="J34" s="55">
        <f>I34+70</f>
        <v>1005</v>
      </c>
      <c r="K34" s="55">
        <f>J34+50</f>
        <v>1055</v>
      </c>
      <c r="L34" s="55">
        <v>1182</v>
      </c>
      <c r="M34" s="55">
        <v>1197</v>
      </c>
      <c r="N34" s="55">
        <v>1205</v>
      </c>
      <c r="O34" s="23">
        <v>1231</v>
      </c>
      <c r="P34" s="32">
        <v>1215</v>
      </c>
      <c r="Q34" s="60"/>
      <c r="R34" s="60"/>
      <c r="S34" s="60"/>
      <c r="T34" s="60"/>
      <c r="U34" s="60"/>
    </row>
    <row r="35" spans="1:24" x14ac:dyDescent="0.25">
      <c r="A35" s="18" t="s">
        <v>69</v>
      </c>
      <c r="B35" s="14" t="s">
        <v>70</v>
      </c>
      <c r="C35" s="13" t="s">
        <v>6</v>
      </c>
      <c r="D35" s="13"/>
      <c r="E35" s="13"/>
      <c r="F35" s="13"/>
      <c r="G35" s="13"/>
      <c r="H35" s="13"/>
      <c r="I35" s="57"/>
      <c r="J35" s="57"/>
      <c r="K35" s="13"/>
      <c r="L35" s="13"/>
      <c r="M35" s="13"/>
      <c r="N35" s="13"/>
      <c r="O35" s="23"/>
      <c r="P35" s="21"/>
      <c r="Q35" s="60"/>
      <c r="R35" s="60"/>
      <c r="S35" s="60"/>
      <c r="T35" s="60"/>
      <c r="U35" s="60"/>
    </row>
    <row r="36" spans="1:24" ht="16.5" customHeight="1" x14ac:dyDescent="0.25">
      <c r="A36" s="18" t="s">
        <v>71</v>
      </c>
      <c r="B36" s="14" t="s">
        <v>15</v>
      </c>
      <c r="C36" s="13" t="s">
        <v>6</v>
      </c>
      <c r="D36" s="13"/>
      <c r="E36" s="13"/>
      <c r="F36" s="13"/>
      <c r="G36" s="13"/>
      <c r="H36" s="13"/>
      <c r="I36" s="57"/>
      <c r="J36" s="57"/>
      <c r="K36" s="13"/>
      <c r="L36" s="13"/>
      <c r="M36" s="13"/>
      <c r="N36" s="13"/>
      <c r="O36" s="23">
        <v>385</v>
      </c>
      <c r="P36" s="21">
        <v>381</v>
      </c>
      <c r="Q36" s="60"/>
      <c r="R36" s="60"/>
      <c r="S36" s="60"/>
      <c r="T36" s="60"/>
      <c r="U36" s="60"/>
      <c r="V36" s="60"/>
    </row>
    <row r="37" spans="1:24" ht="87.75" customHeight="1" x14ac:dyDescent="0.25">
      <c r="A37" s="18">
        <v>19</v>
      </c>
      <c r="B37" s="12" t="s">
        <v>76</v>
      </c>
      <c r="C37" s="13" t="s">
        <v>8</v>
      </c>
      <c r="D37" s="28"/>
      <c r="E37" s="28"/>
      <c r="F37" s="28"/>
      <c r="G37" s="28"/>
      <c r="H37" s="28"/>
      <c r="I37" s="41"/>
      <c r="J37" s="41"/>
      <c r="K37" s="28"/>
      <c r="L37" s="28"/>
      <c r="M37" s="28"/>
      <c r="N37" s="28"/>
      <c r="O37" s="37">
        <v>82.8</v>
      </c>
      <c r="P37" s="26">
        <v>73.5</v>
      </c>
      <c r="R37" s="60"/>
      <c r="S37" s="60"/>
      <c r="T37" s="60"/>
      <c r="U37" s="60"/>
      <c r="V37" s="60"/>
    </row>
    <row r="38" spans="1:24" ht="33.75" customHeight="1" x14ac:dyDescent="0.25">
      <c r="A38" s="18">
        <v>20</v>
      </c>
      <c r="B38" s="12" t="s">
        <v>77</v>
      </c>
      <c r="C38" s="13" t="s">
        <v>8</v>
      </c>
      <c r="D38" s="28"/>
      <c r="E38" s="29"/>
      <c r="F38" s="29"/>
      <c r="G38" s="28"/>
      <c r="H38" s="28"/>
      <c r="I38" s="42"/>
      <c r="J38" s="42"/>
      <c r="K38" s="28"/>
      <c r="L38" s="28"/>
      <c r="M38" s="28"/>
      <c r="N38" s="28"/>
      <c r="O38" s="37">
        <v>81.3</v>
      </c>
      <c r="P38" s="26">
        <v>80.099999999999994</v>
      </c>
      <c r="R38" s="60"/>
      <c r="S38" s="60"/>
      <c r="T38" s="60"/>
      <c r="U38" s="60"/>
      <c r="V38" s="60"/>
    </row>
    <row r="39" spans="1:24" ht="22.5" customHeight="1" x14ac:dyDescent="0.25">
      <c r="A39" s="18">
        <v>21</v>
      </c>
      <c r="B39" s="12" t="s">
        <v>78</v>
      </c>
      <c r="C39" s="13" t="s">
        <v>8</v>
      </c>
      <c r="D39" s="28"/>
      <c r="E39" s="28"/>
      <c r="F39" s="28"/>
      <c r="G39" s="28"/>
      <c r="H39" s="28"/>
      <c r="I39" s="42"/>
      <c r="J39" s="42"/>
      <c r="K39" s="28"/>
      <c r="L39" s="28"/>
      <c r="M39" s="28"/>
      <c r="N39" s="28"/>
      <c r="O39" s="38">
        <v>11.6</v>
      </c>
      <c r="P39" s="26">
        <v>11</v>
      </c>
      <c r="R39" s="60"/>
      <c r="S39" s="60"/>
      <c r="T39" s="60"/>
      <c r="U39" s="60"/>
      <c r="V39" s="60"/>
    </row>
    <row r="40" spans="1:24" ht="45" customHeight="1" x14ac:dyDescent="0.25">
      <c r="A40" s="18">
        <v>22</v>
      </c>
      <c r="B40" s="12" t="s">
        <v>34</v>
      </c>
      <c r="C40" s="13" t="s">
        <v>8</v>
      </c>
      <c r="D40" s="25">
        <f>1525/9319*100</f>
        <v>16.364416782916621</v>
      </c>
      <c r="E40" s="25">
        <f t="shared" ref="E40" si="3">1525/9319*100</f>
        <v>16.364416782916621</v>
      </c>
      <c r="F40" s="25">
        <f>1556/9319*100</f>
        <v>16.697070501126728</v>
      </c>
      <c r="G40" s="25">
        <f t="shared" ref="G40:H40" si="4">1556/9319*100</f>
        <v>16.697070501126728</v>
      </c>
      <c r="H40" s="25">
        <f t="shared" si="4"/>
        <v>16.697070501126728</v>
      </c>
      <c r="I40" s="25">
        <v>16</v>
      </c>
      <c r="J40" s="25">
        <v>16</v>
      </c>
      <c r="K40" s="25">
        <f>1846/9319*100</f>
        <v>19.808992381156777</v>
      </c>
      <c r="L40" s="25">
        <v>19.600000000000001</v>
      </c>
      <c r="M40" s="25">
        <v>19.600000000000001</v>
      </c>
      <c r="N40" s="25">
        <v>19.3</v>
      </c>
      <c r="O40" s="25">
        <v>21</v>
      </c>
      <c r="P40" s="21">
        <v>19.5</v>
      </c>
      <c r="R40" s="60"/>
      <c r="S40" s="60"/>
      <c r="T40" s="60"/>
      <c r="U40" s="60"/>
      <c r="V40" s="60"/>
    </row>
    <row r="41" spans="1:24" ht="30" customHeight="1" x14ac:dyDescent="0.25">
      <c r="A41" s="18">
        <v>23</v>
      </c>
      <c r="B41" s="12" t="s">
        <v>72</v>
      </c>
      <c r="C41" s="13" t="s">
        <v>8</v>
      </c>
      <c r="D41" s="25">
        <v>18.899999999999999</v>
      </c>
      <c r="E41" s="25">
        <v>18.899999999999999</v>
      </c>
      <c r="F41" s="25">
        <v>19</v>
      </c>
      <c r="G41" s="25">
        <v>19</v>
      </c>
      <c r="H41" s="25">
        <v>19</v>
      </c>
      <c r="I41" s="25">
        <v>19</v>
      </c>
      <c r="J41" s="25">
        <v>19.5</v>
      </c>
      <c r="K41" s="25">
        <v>19.5</v>
      </c>
      <c r="L41" s="25">
        <v>20.3</v>
      </c>
      <c r="M41" s="25">
        <v>22.8</v>
      </c>
      <c r="N41" s="25">
        <v>23</v>
      </c>
      <c r="O41" s="25">
        <v>26</v>
      </c>
      <c r="P41" s="21">
        <v>25.6</v>
      </c>
      <c r="R41" s="60"/>
      <c r="S41" s="60"/>
      <c r="T41" s="60"/>
      <c r="U41" s="60"/>
      <c r="V41" s="60"/>
    </row>
    <row r="42" spans="1:24" ht="52.5" x14ac:dyDescent="0.25">
      <c r="A42" s="18">
        <v>24</v>
      </c>
      <c r="B42" s="12" t="s">
        <v>79</v>
      </c>
      <c r="C42" s="13" t="s">
        <v>8</v>
      </c>
      <c r="D42" s="28"/>
      <c r="E42" s="28"/>
      <c r="F42" s="28"/>
      <c r="G42" s="28"/>
      <c r="H42" s="28"/>
      <c r="I42" s="41"/>
      <c r="J42" s="41"/>
      <c r="K42" s="28"/>
      <c r="L42" s="28"/>
      <c r="M42" s="28"/>
      <c r="N42" s="28"/>
      <c r="O42" s="39">
        <v>52</v>
      </c>
      <c r="P42" s="35">
        <v>52</v>
      </c>
      <c r="R42" s="60"/>
      <c r="S42" s="60"/>
      <c r="T42" s="60"/>
      <c r="U42" s="60"/>
      <c r="V42" s="60"/>
      <c r="W42" s="63"/>
      <c r="X42" s="63"/>
    </row>
    <row r="43" spans="1:24" ht="57" customHeight="1" x14ac:dyDescent="0.25">
      <c r="A43" s="18">
        <v>25</v>
      </c>
      <c r="B43" s="12" t="s">
        <v>80</v>
      </c>
      <c r="C43" s="13" t="s">
        <v>8</v>
      </c>
      <c r="D43" s="29"/>
      <c r="E43" s="29"/>
      <c r="F43" s="29"/>
      <c r="G43" s="28"/>
      <c r="H43" s="28"/>
      <c r="I43" s="41"/>
      <c r="J43" s="41"/>
      <c r="K43" s="28"/>
      <c r="L43" s="28"/>
      <c r="M43" s="28"/>
      <c r="N43" s="28"/>
      <c r="O43" s="39">
        <v>0</v>
      </c>
      <c r="P43" s="26">
        <v>0</v>
      </c>
      <c r="R43" s="60"/>
      <c r="S43" s="60"/>
      <c r="T43" s="60"/>
      <c r="U43" s="60"/>
      <c r="W43" s="63"/>
      <c r="X43" s="63"/>
    </row>
    <row r="44" spans="1:24" ht="44.25" customHeight="1" x14ac:dyDescent="0.25">
      <c r="A44" s="18">
        <v>26</v>
      </c>
      <c r="B44" s="14" t="s">
        <v>81</v>
      </c>
      <c r="C44" s="13" t="s">
        <v>8</v>
      </c>
      <c r="D44" s="28"/>
      <c r="E44" s="28"/>
      <c r="F44" s="28"/>
      <c r="G44" s="28"/>
      <c r="H44" s="28"/>
      <c r="I44" s="43"/>
      <c r="J44" s="43"/>
      <c r="K44" s="28"/>
      <c r="L44" s="28"/>
      <c r="M44" s="28"/>
      <c r="N44" s="28"/>
      <c r="O44" s="37">
        <v>55.7</v>
      </c>
      <c r="P44" s="35">
        <v>55</v>
      </c>
      <c r="R44" s="60"/>
      <c r="S44" s="60"/>
      <c r="T44" s="60"/>
      <c r="U44" s="60"/>
      <c r="W44" s="63"/>
      <c r="X44" s="63"/>
    </row>
    <row r="45" spans="1:24" ht="36" customHeight="1" x14ac:dyDescent="0.25">
      <c r="A45" s="18">
        <v>27</v>
      </c>
      <c r="B45" s="14" t="s">
        <v>73</v>
      </c>
      <c r="C45" s="13" t="s">
        <v>8</v>
      </c>
      <c r="D45" s="13">
        <v>33.299999999999997</v>
      </c>
      <c r="E45" s="13">
        <v>33.299999999999997</v>
      </c>
      <c r="F45" s="13">
        <v>33.299999999999997</v>
      </c>
      <c r="G45" s="13">
        <v>33.299999999999997</v>
      </c>
      <c r="H45" s="13">
        <v>33.299999999999997</v>
      </c>
      <c r="I45" s="13">
        <v>33.299999999999997</v>
      </c>
      <c r="J45" s="13">
        <v>33.299999999999997</v>
      </c>
      <c r="K45" s="13">
        <v>33.299999999999997</v>
      </c>
      <c r="L45" s="13">
        <v>33.799999999999997</v>
      </c>
      <c r="M45" s="13">
        <v>33.799999999999997</v>
      </c>
      <c r="N45" s="13">
        <v>33.799999999999997</v>
      </c>
      <c r="O45" s="13">
        <v>35</v>
      </c>
      <c r="P45" s="21">
        <v>35</v>
      </c>
      <c r="R45" s="60"/>
      <c r="S45" s="60"/>
      <c r="T45" s="60"/>
      <c r="U45" s="60"/>
      <c r="W45" s="63"/>
      <c r="X45" s="63"/>
    </row>
    <row r="46" spans="1:24" ht="32.25" customHeight="1" x14ac:dyDescent="0.25">
      <c r="A46" s="18">
        <v>28</v>
      </c>
      <c r="B46" s="14" t="s">
        <v>37</v>
      </c>
      <c r="C46" s="13" t="s">
        <v>35</v>
      </c>
      <c r="D46" s="13" t="s">
        <v>74</v>
      </c>
      <c r="E46" s="13" t="s">
        <v>74</v>
      </c>
      <c r="F46" s="13" t="s">
        <v>74</v>
      </c>
      <c r="G46" s="13" t="s">
        <v>74</v>
      </c>
      <c r="H46" s="13" t="s">
        <v>74</v>
      </c>
      <c r="I46" s="13" t="s">
        <v>74</v>
      </c>
      <c r="J46" s="13" t="s">
        <v>74</v>
      </c>
      <c r="K46" s="13" t="s">
        <v>74</v>
      </c>
      <c r="L46" s="13" t="s">
        <v>74</v>
      </c>
      <c r="M46" s="13" t="s">
        <v>74</v>
      </c>
      <c r="N46" s="13" t="s">
        <v>74</v>
      </c>
      <c r="O46" s="13" t="s">
        <v>74</v>
      </c>
      <c r="P46" s="26" t="s">
        <v>74</v>
      </c>
      <c r="R46" s="60"/>
      <c r="S46" s="60"/>
      <c r="T46" s="60"/>
      <c r="U46" s="60"/>
      <c r="W46" s="63"/>
      <c r="X46" s="63"/>
    </row>
    <row r="47" spans="1:24" ht="42" x14ac:dyDescent="0.25">
      <c r="A47" s="18">
        <v>29</v>
      </c>
      <c r="B47" s="12" t="s">
        <v>38</v>
      </c>
      <c r="C47" s="13" t="s">
        <v>8</v>
      </c>
      <c r="D47" s="13">
        <v>36</v>
      </c>
      <c r="E47" s="13">
        <v>36</v>
      </c>
      <c r="F47" s="13">
        <v>36</v>
      </c>
      <c r="G47" s="13">
        <v>36</v>
      </c>
      <c r="H47" s="13">
        <v>36</v>
      </c>
      <c r="I47" s="13">
        <v>43</v>
      </c>
      <c r="J47" s="13">
        <v>45</v>
      </c>
      <c r="K47" s="13">
        <v>45</v>
      </c>
      <c r="L47" s="13">
        <v>45</v>
      </c>
      <c r="M47" s="13">
        <v>49</v>
      </c>
      <c r="N47" s="13">
        <v>53</v>
      </c>
      <c r="O47" s="13">
        <v>58.2</v>
      </c>
      <c r="P47" s="21">
        <v>58</v>
      </c>
      <c r="R47" s="60"/>
      <c r="S47" s="60"/>
      <c r="T47" s="60"/>
      <c r="U47" s="60"/>
      <c r="W47" s="63"/>
      <c r="X47" s="63"/>
    </row>
    <row r="48" spans="1:24" ht="54.75" customHeight="1" x14ac:dyDescent="0.25">
      <c r="A48" s="18">
        <v>30</v>
      </c>
      <c r="B48" s="12" t="s">
        <v>39</v>
      </c>
      <c r="C48" s="13" t="s">
        <v>8</v>
      </c>
      <c r="D48" s="13">
        <v>48.84</v>
      </c>
      <c r="E48" s="13">
        <v>48.84</v>
      </c>
      <c r="F48" s="13">
        <v>46.66</v>
      </c>
      <c r="G48" s="13">
        <v>49.41</v>
      </c>
      <c r="H48" s="13">
        <v>49.41</v>
      </c>
      <c r="I48" s="13">
        <v>49.41</v>
      </c>
      <c r="J48" s="13">
        <v>49.41</v>
      </c>
      <c r="K48" s="13">
        <v>49.41</v>
      </c>
      <c r="L48" s="13">
        <v>49.41</v>
      </c>
      <c r="M48" s="13">
        <v>49.41</v>
      </c>
      <c r="N48" s="13">
        <v>49.41</v>
      </c>
      <c r="O48" s="13">
        <v>49.41</v>
      </c>
      <c r="P48" s="21">
        <v>51.5</v>
      </c>
      <c r="R48" s="60"/>
      <c r="S48" s="60"/>
      <c r="T48" s="60"/>
      <c r="U48" s="60"/>
      <c r="W48" s="63"/>
      <c r="X48" s="63"/>
    </row>
    <row r="49" spans="1:24" s="6" customFormat="1" ht="20.25" customHeight="1" x14ac:dyDescent="0.25">
      <c r="A49" s="54"/>
      <c r="B49" s="72" t="s">
        <v>36</v>
      </c>
      <c r="C49" s="72"/>
      <c r="D49" s="72"/>
      <c r="E49" s="72"/>
      <c r="F49" s="72"/>
      <c r="G49" s="72"/>
      <c r="H49" s="72"/>
      <c r="I49" s="72"/>
      <c r="J49" s="72"/>
      <c r="K49" s="72"/>
      <c r="L49" s="54"/>
      <c r="M49" s="54"/>
      <c r="N49" s="54"/>
      <c r="O49" s="24"/>
      <c r="P49" s="54"/>
      <c r="Q49" s="51"/>
      <c r="R49" s="60"/>
      <c r="S49" s="60"/>
      <c r="T49" s="60"/>
      <c r="U49" s="60"/>
      <c r="V49" s="54"/>
      <c r="W49" s="63"/>
      <c r="X49" s="63"/>
    </row>
    <row r="50" spans="1:24" s="6" customFormat="1" ht="20.25" customHeight="1" x14ac:dyDescent="0.25">
      <c r="A50" s="54"/>
      <c r="B50" s="52"/>
      <c r="C50" s="52"/>
      <c r="D50" s="52"/>
      <c r="E50" s="44"/>
      <c r="F50" s="44"/>
      <c r="G50" s="44"/>
      <c r="H50" s="44"/>
      <c r="I50" s="58"/>
      <c r="J50" s="58"/>
      <c r="K50" s="44"/>
      <c r="L50" s="45"/>
      <c r="M50" s="45"/>
      <c r="N50" s="45"/>
      <c r="O50" s="46"/>
      <c r="P50" s="54"/>
      <c r="Q50" s="51"/>
      <c r="R50" s="60"/>
      <c r="S50" s="60"/>
      <c r="T50" s="60"/>
      <c r="U50" s="60"/>
      <c r="V50" s="54"/>
      <c r="W50" s="63"/>
      <c r="X50" s="63"/>
    </row>
    <row r="51" spans="1:24" s="6" customFormat="1" ht="20.25" customHeight="1" x14ac:dyDescent="0.25">
      <c r="A51" s="54"/>
      <c r="B51" s="52"/>
      <c r="C51" s="52"/>
      <c r="D51" s="52"/>
      <c r="E51" s="52"/>
      <c r="F51" s="52"/>
      <c r="G51" s="52"/>
      <c r="H51" s="52"/>
      <c r="I51" s="59"/>
      <c r="J51" s="59"/>
      <c r="K51" s="52"/>
      <c r="L51" s="54"/>
      <c r="M51" s="54"/>
      <c r="N51" s="54"/>
      <c r="O51" s="24"/>
      <c r="P51" s="54"/>
      <c r="Q51" s="51"/>
      <c r="R51" s="60"/>
      <c r="S51" s="60"/>
      <c r="T51" s="60"/>
      <c r="U51" s="60"/>
      <c r="V51" s="54"/>
      <c r="W51" s="63"/>
      <c r="X51" s="63"/>
    </row>
    <row r="52" spans="1:24" x14ac:dyDescent="0.25">
      <c r="R52" s="60"/>
      <c r="S52" s="60"/>
      <c r="T52" s="60"/>
      <c r="U52" s="60"/>
      <c r="W52" s="63"/>
      <c r="X52" s="63"/>
    </row>
    <row r="53" spans="1:24" s="6" customFormat="1" ht="16.5" customHeight="1" x14ac:dyDescent="0.25">
      <c r="A53" s="54"/>
      <c r="B53" s="67" t="s">
        <v>0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51"/>
      <c r="R53" s="60"/>
      <c r="S53" s="60"/>
      <c r="T53" s="60"/>
      <c r="U53" s="60"/>
      <c r="V53" s="54"/>
      <c r="W53" s="63"/>
      <c r="X53" s="63"/>
    </row>
    <row r="54" spans="1:24" s="6" customFormat="1" ht="15.75" x14ac:dyDescent="0.25">
      <c r="A54" s="54"/>
      <c r="B54" s="53"/>
      <c r="C54" s="54"/>
      <c r="D54" s="54"/>
      <c r="E54" s="54"/>
      <c r="F54" s="54"/>
      <c r="G54" s="54"/>
      <c r="H54" s="54"/>
      <c r="I54" s="56"/>
      <c r="J54" s="56"/>
      <c r="K54" s="54"/>
      <c r="L54" s="54"/>
      <c r="M54" s="54"/>
      <c r="N54" s="54"/>
      <c r="O54" s="24"/>
      <c r="P54" s="54"/>
      <c r="Q54" s="51"/>
      <c r="R54" s="54"/>
      <c r="S54" s="54"/>
      <c r="T54" s="54"/>
      <c r="U54" s="54"/>
      <c r="V54" s="54"/>
      <c r="W54" s="63"/>
      <c r="X54" s="63"/>
    </row>
    <row r="55" spans="1:24" s="6" customFormat="1" ht="48.75" customHeight="1" x14ac:dyDescent="0.25">
      <c r="A55" s="54"/>
      <c r="B55" s="68" t="s">
        <v>1</v>
      </c>
      <c r="C55" s="68"/>
      <c r="D55" s="68"/>
      <c r="E55" s="54"/>
      <c r="F55" s="54"/>
      <c r="G55" s="54"/>
      <c r="H55" s="54"/>
      <c r="I55" s="56"/>
      <c r="J55" s="56"/>
      <c r="K55" s="54"/>
      <c r="L55" s="54"/>
      <c r="M55" s="54"/>
      <c r="N55" s="54"/>
      <c r="O55" s="24"/>
      <c r="P55" s="54"/>
      <c r="Q55" s="51"/>
      <c r="R55" s="54"/>
      <c r="S55" s="54"/>
      <c r="T55" s="54"/>
      <c r="U55" s="54"/>
      <c r="V55" s="54"/>
      <c r="W55" s="63"/>
      <c r="X55" s="63"/>
    </row>
    <row r="56" spans="1:24" x14ac:dyDescent="0.25">
      <c r="W56" s="63"/>
      <c r="X56" s="63"/>
    </row>
    <row r="57" spans="1:24" x14ac:dyDescent="0.25">
      <c r="W57" s="63"/>
      <c r="X57" s="63"/>
    </row>
    <row r="58" spans="1:24" x14ac:dyDescent="0.25">
      <c r="W58" s="63"/>
      <c r="X58" s="63"/>
    </row>
    <row r="59" spans="1:24" x14ac:dyDescent="0.25">
      <c r="W59" s="63"/>
      <c r="X59" s="63"/>
    </row>
    <row r="60" spans="1:24" x14ac:dyDescent="0.25">
      <c r="A60" s="66"/>
      <c r="B60" s="66"/>
      <c r="C60" s="66"/>
      <c r="D60" s="66"/>
      <c r="W60" s="63"/>
      <c r="X60" s="63"/>
    </row>
    <row r="61" spans="1:24" x14ac:dyDescent="0.25">
      <c r="A61" s="66"/>
      <c r="B61" s="66"/>
      <c r="C61" s="66"/>
      <c r="D61" s="66"/>
      <c r="W61" s="63"/>
      <c r="X61" s="63"/>
    </row>
    <row r="62" spans="1:24" x14ac:dyDescent="0.25">
      <c r="A62" s="66"/>
      <c r="B62" s="66"/>
      <c r="C62" s="66"/>
      <c r="D62" s="66"/>
      <c r="W62" s="63"/>
      <c r="X62" s="63"/>
    </row>
    <row r="63" spans="1:24" x14ac:dyDescent="0.25">
      <c r="A63" s="66"/>
      <c r="B63" s="66"/>
      <c r="C63" s="66"/>
      <c r="D63" s="66"/>
      <c r="W63" s="63"/>
      <c r="X63" s="63"/>
    </row>
    <row r="64" spans="1:24" x14ac:dyDescent="0.25">
      <c r="A64" s="66"/>
      <c r="B64" s="66"/>
      <c r="C64" s="66"/>
      <c r="D64" s="66"/>
      <c r="W64" s="63"/>
      <c r="X64" s="63"/>
    </row>
    <row r="65" spans="1:24" x14ac:dyDescent="0.25">
      <c r="A65" s="66"/>
      <c r="B65" s="66"/>
      <c r="C65" s="66"/>
      <c r="D65" s="66"/>
      <c r="W65" s="63"/>
      <c r="X65" s="63"/>
    </row>
    <row r="66" spans="1:24" x14ac:dyDescent="0.25">
      <c r="A66" s="66"/>
      <c r="B66" s="66"/>
      <c r="C66" s="66"/>
      <c r="D66" s="66"/>
      <c r="W66" s="63"/>
      <c r="X66" s="63"/>
    </row>
    <row r="67" spans="1:24" x14ac:dyDescent="0.25">
      <c r="A67" s="66"/>
      <c r="B67" s="66"/>
      <c r="C67" s="66"/>
      <c r="D67" s="66"/>
      <c r="W67" s="63"/>
      <c r="X67" s="63"/>
    </row>
    <row r="68" spans="1:24" x14ac:dyDescent="0.25">
      <c r="A68" s="66"/>
      <c r="B68" s="66"/>
      <c r="C68" s="66"/>
      <c r="D68" s="66"/>
    </row>
    <row r="69" spans="1:24" x14ac:dyDescent="0.25">
      <c r="A69" s="66"/>
      <c r="B69" s="66"/>
      <c r="C69" s="66"/>
      <c r="D69" s="66"/>
    </row>
    <row r="70" spans="1:24" x14ac:dyDescent="0.25">
      <c r="A70" s="66"/>
      <c r="B70" s="66"/>
      <c r="C70" s="66"/>
      <c r="D70" s="66"/>
    </row>
    <row r="71" spans="1:24" x14ac:dyDescent="0.25">
      <c r="A71" s="66"/>
      <c r="B71" s="66"/>
      <c r="C71" s="66"/>
      <c r="D71" s="66"/>
    </row>
    <row r="72" spans="1:24" x14ac:dyDescent="0.25">
      <c r="A72" s="66"/>
      <c r="B72" s="66"/>
      <c r="C72" s="66"/>
      <c r="D72" s="66"/>
    </row>
    <row r="73" spans="1:24" x14ac:dyDescent="0.25">
      <c r="A73" s="66"/>
      <c r="B73" s="66"/>
      <c r="C73" s="66"/>
      <c r="D73" s="66"/>
    </row>
  </sheetData>
  <mergeCells count="7">
    <mergeCell ref="B53:P53"/>
    <mergeCell ref="B55:D55"/>
    <mergeCell ref="B1:P1"/>
    <mergeCell ref="B9:P9"/>
    <mergeCell ref="B12:P12"/>
    <mergeCell ref="B28:P28"/>
    <mergeCell ref="B49:K49"/>
  </mergeCells>
  <pageMargins left="0.27559055118110237" right="0.23622047244094491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</vt:lpstr>
      <vt:lpstr>'2016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2021-09-21T08:43:56Z</dcterms:modified>
</cp:coreProperties>
</file>