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СВОД 2022 4 КВАРТАЛ  " sheetId="4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D22" i="4" l="1"/>
  <c r="C22" i="4"/>
  <c r="D21" i="4"/>
  <c r="E21" i="4" s="1"/>
  <c r="C21" i="4"/>
  <c r="D20" i="4"/>
  <c r="E20" i="4" s="1"/>
  <c r="C20" i="4"/>
  <c r="D19" i="4"/>
  <c r="C19" i="4"/>
  <c r="E19" i="4" s="1"/>
  <c r="E18" i="4"/>
  <c r="D17" i="4"/>
  <c r="C17" i="4"/>
  <c r="D16" i="4"/>
  <c r="C16" i="4"/>
  <c r="D15" i="4"/>
  <c r="E15" i="4" s="1"/>
  <c r="C15" i="4"/>
  <c r="D14" i="4"/>
  <c r="E14" i="4" s="1"/>
  <c r="C14" i="4"/>
  <c r="D13" i="4"/>
  <c r="C13" i="4"/>
  <c r="E13" i="4" s="1"/>
  <c r="D12" i="4"/>
  <c r="C12" i="4"/>
  <c r="D11" i="4"/>
  <c r="E11" i="4" s="1"/>
  <c r="C11" i="4"/>
  <c r="D10" i="4"/>
  <c r="C10" i="4"/>
  <c r="D9" i="4"/>
  <c r="C9" i="4"/>
  <c r="D8" i="4"/>
  <c r="C8" i="4"/>
  <c r="D7" i="4"/>
  <c r="E7" i="4" s="1"/>
  <c r="C7" i="4"/>
  <c r="D6" i="4"/>
  <c r="E6" i="4" s="1"/>
  <c r="C6" i="4"/>
  <c r="D5" i="4"/>
  <c r="C5" i="4"/>
  <c r="E12" i="4" l="1"/>
  <c r="D23" i="4"/>
  <c r="E8" i="4"/>
  <c r="E9" i="4"/>
  <c r="E5" i="4"/>
  <c r="E10" i="4"/>
  <c r="E16" i="4"/>
  <c r="E22" i="4"/>
  <c r="E17" i="4"/>
  <c r="C23" i="4"/>
  <c r="E23" i="4" l="1"/>
</calcChain>
</file>

<file path=xl/sharedStrings.xml><?xml version="1.0" encoding="utf-8"?>
<sst xmlns="http://schemas.openxmlformats.org/spreadsheetml/2006/main" count="26" uniqueCount="26">
  <si>
    <t>№ п/п</t>
  </si>
  <si>
    <t>Муниципальные программы</t>
  </si>
  <si>
    <t>План на 2022 год  с учетом изменений    (тыс. руб.)</t>
  </si>
  <si>
    <t>% исполнения</t>
  </si>
  <si>
    <t>Раздел 1 "Развитие агропромышленного комплекса" в составе Комплексной программы СЭР МР "Кизилюртовский район" на 2022-2024 годы (П-170 от 26.11.2021)</t>
  </si>
  <si>
    <t>Раздел 2 "Развитие культуры" в составе Комплексной программы СЭР МР "Кизилюртовский район" на 2022-2024 годы (П-170 от 26.11.2021)</t>
  </si>
  <si>
    <t>Раздел 3 "Развитие туризма" в составе Комплексной программы СЭР МР "Кизилюртовский район" на 2022-2024 годы (П-170 от 26.11.2021)</t>
  </si>
  <si>
    <t>Раздел 4 "Развитие молодежной политики" в составе Комплексной программы СЭР МР "Кизилюртовский район" на 2022-2024 годы (П-170 от 26.11.2021)</t>
  </si>
  <si>
    <t>Раздел 5 "Развитие физической культуры и спорта" в составе Комплексной программы СЭР МР "Кизилюртовский район" на 2022-2024 годы (П-170 от 26.11.2021)</t>
  </si>
  <si>
    <t>Раздел 6 "Развитие системы образования" в составе Комплексной программы СЭР МР "Кизилюртовский район" на 2022-2024 годы (П-170 от 26.11.2021)</t>
  </si>
  <si>
    <t>Раздел 7 "Развитие жилищно-коммунального хозяйства" в составе Комплексной программы СЭР МР "Кизилюртовский район" на 2022-2024 годы (П-170 от 26.11.2021)</t>
  </si>
  <si>
    <t>Муниципальная программа "Защита населения и территорий от чрезвычайных ситуаций, обеспечение пожарной безопасности и безопасности людей на водных объектах в МР «Кизилюртовский район» на 2019-2022 годы"  (П-100 от 03.09.2018г.)</t>
  </si>
  <si>
    <t>Муниципальная Программа "Комплексные меры противодействия злоупотреблению наркотическими средствами и их незаконному обороту на территории Кизилюртовского района на 2021-2022 годы" (П-158 от 25.11.2020)</t>
  </si>
  <si>
    <t>Муниципальная программа МР "Кизилюртовский район" О противодействии коррупции в МР "Кизилюртовкий район" на 2019-2023 годы" (П-115 от 02.11.2018г.)</t>
  </si>
  <si>
    <t>Комплексная программа  противодействие идеологии терроризма в МР «Кизилюртовский район» на 2022 год (П-163 от 15.11.2021)</t>
  </si>
  <si>
    <t>Муниципальная программа "Профилактика правонарушений и противодействие преступности в Кизилюртовском районе на 2021 -2022 годы (П-161 от 26.11.2020)</t>
  </si>
  <si>
    <t>Муниципальная программа "Формирование законопослушного поведения участников дорожного движения в МР "Кизилюртовский район" на 2021-2022 годы" (П-160 от 26.11.2020)</t>
  </si>
  <si>
    <t>Муниципальная программа "Оформление права собственности и использование имущества МР "Кизилюртовский район" на 2020-2022 годы"  (П-120 от 01.11.2019)</t>
  </si>
  <si>
    <t>Муниципальная программа "Развитие муниципальной службы в муниципальном районе "Кизилюртовский район" Республики Дагестан  на 2020-2022 годы" (П-109 от 07.10.2019)</t>
  </si>
  <si>
    <t>Муниципальная программа "Ремонт автомобильных дорог общего пользования местного значения МР "Кизилюртовский район" на        2022-2024 годы" (П-53 от 25.03.2022)</t>
  </si>
  <si>
    <t>Муниципальная программа "Формирование современной городской среды" на территории МР "Кизилюртовский район" на 2019-2024 годы" (П-08 от 20.01.2020 г.)</t>
  </si>
  <si>
    <t xml:space="preserve">Муниципальная программа «Развитие и поддержка  малого и среднего предпринимательства в МР «Кизилюртовский район»  на 2022 – 2024 годы  (П - от 22.04.2022 №72 ) </t>
  </si>
  <si>
    <t>Всего по программам:</t>
  </si>
  <si>
    <t xml:space="preserve"> </t>
  </si>
  <si>
    <t>Фактически  использовано  средств за 2022 (тыс. руб.)</t>
  </si>
  <si>
    <t>Отчет о выполнении муниципальных программ  МР «Кизилюртовский район» за 4 квартал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</si>
</sst>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0.0"/>
    <numFmt numFmtId="165" formatCode="0.000"/>
    <numFmt numFmtId="166" formatCode="_-* #,##0_р_._-;\-* #,##0_р_._-;_-* &quot;-&quot;??_р_.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6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1"/>
    <xf numFmtId="0" fontId="3" fillId="0" borderId="4" xfId="1" applyFont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left" vertical="center" wrapText="1"/>
    </xf>
    <xf numFmtId="164" fontId="5" fillId="2" borderId="4" xfId="1" applyNumberFormat="1" applyFont="1" applyFill="1" applyBorder="1" applyAlignment="1">
      <alignment horizontal="center" vertical="center" wrapText="1"/>
    </xf>
    <xf numFmtId="2" fontId="5" fillId="2" borderId="4" xfId="1" applyNumberFormat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left" vertical="center" wrapText="1"/>
    </xf>
    <xf numFmtId="2" fontId="4" fillId="2" borderId="4" xfId="1" applyNumberFormat="1" applyFont="1" applyFill="1" applyBorder="1" applyAlignment="1">
      <alignment horizontal="center" vertical="center"/>
    </xf>
    <xf numFmtId="165" fontId="5" fillId="2" borderId="4" xfId="1" applyNumberFormat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left" vertical="center" wrapText="1"/>
    </xf>
    <xf numFmtId="2" fontId="3" fillId="0" borderId="4" xfId="1" applyNumberFormat="1" applyFont="1" applyBorder="1" applyAlignment="1">
      <alignment horizontal="center" vertical="center"/>
    </xf>
    <xf numFmtId="2" fontId="3" fillId="2" borderId="4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</cellXfs>
  <cellStyles count="9">
    <cellStyle name="Обычный" xfId="0" builtinId="0"/>
    <cellStyle name="Обычный 2" xfId="1"/>
    <cellStyle name="Обычный 2 2" xfId="2"/>
    <cellStyle name="Обычный 3" xfId="3"/>
    <cellStyle name="Финансовый 2" xfId="4"/>
    <cellStyle name="Финансовый 3" xfId="5"/>
    <cellStyle name="Финансовый 3 2" xfId="6"/>
    <cellStyle name="Финансовый 4" xfId="7"/>
    <cellStyle name="Финансовый 5" xf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1\Desktop\&#1053;&#1086;&#1074;&#1072;&#1103;%20&#1087;&#1072;&#1087;&#1082;&#1072;%20(8)\&#1054;&#1090;&#1095;&#1077;&#1090;%20&#1087;&#1086;%20&#1087;&#1088;&#1086;&#1075;&#1088;&#1072;&#1084;&#1084;&#1072;&#1084;%20%20&#1079;&#1072;%204%20&#1082;&#1074;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"/>
      <sheetName val="УСХ"/>
      <sheetName val="Культура "/>
      <sheetName val="Туризм "/>
      <sheetName val="МП"/>
      <sheetName val="ФК и СПОРТ"/>
      <sheetName val="Образвание"/>
      <sheetName val="ЖКХ"/>
      <sheetName val="ГОЧС"/>
      <sheetName val="Наркотики "/>
      <sheetName val="Коррупция"/>
      <sheetName val="Антитеррор"/>
      <sheetName val="Преступность"/>
      <sheetName val="ОБДД"/>
      <sheetName val="Муниц. служба "/>
      <sheetName val="Дороги "/>
      <sheetName val="Комф. гор. среда "/>
      <sheetName val="МСП"/>
      <sheetName val="Приложение 1"/>
      <sheetName val="Приложение 2"/>
    </sheetNames>
    <sheetDataSet>
      <sheetData sheetId="0"/>
      <sheetData sheetId="1">
        <row r="17">
          <cell r="D17">
            <v>22410</v>
          </cell>
          <cell r="I17">
            <v>10410</v>
          </cell>
        </row>
      </sheetData>
      <sheetData sheetId="2">
        <row r="27">
          <cell r="D27">
            <v>900</v>
          </cell>
          <cell r="I27">
            <v>820.76499999999999</v>
          </cell>
        </row>
      </sheetData>
      <sheetData sheetId="3">
        <row r="15">
          <cell r="D15">
            <v>150000</v>
          </cell>
          <cell r="I15">
            <v>26000</v>
          </cell>
        </row>
      </sheetData>
      <sheetData sheetId="4">
        <row r="31">
          <cell r="D31">
            <v>443</v>
          </cell>
          <cell r="N31">
            <v>393</v>
          </cell>
        </row>
      </sheetData>
      <sheetData sheetId="5">
        <row r="19">
          <cell r="D19">
            <v>2057</v>
          </cell>
          <cell r="I19">
            <v>2028.2</v>
          </cell>
        </row>
      </sheetData>
      <sheetData sheetId="6">
        <row r="38">
          <cell r="C38">
            <v>79914.399999999994</v>
          </cell>
          <cell r="M38">
            <v>79089.667000000001</v>
          </cell>
        </row>
      </sheetData>
      <sheetData sheetId="7">
        <row r="16">
          <cell r="D16">
            <v>13047.400000000001</v>
          </cell>
          <cell r="I16">
            <v>13047.400000000001</v>
          </cell>
        </row>
      </sheetData>
      <sheetData sheetId="8">
        <row r="28">
          <cell r="D28">
            <v>3024</v>
          </cell>
          <cell r="I28">
            <v>3024</v>
          </cell>
        </row>
      </sheetData>
      <sheetData sheetId="9">
        <row r="16">
          <cell r="D16">
            <v>55</v>
          </cell>
          <cell r="I16">
            <v>55</v>
          </cell>
        </row>
      </sheetData>
      <sheetData sheetId="10">
        <row r="16">
          <cell r="D16">
            <v>50</v>
          </cell>
          <cell r="I16">
            <v>50</v>
          </cell>
        </row>
      </sheetData>
      <sheetData sheetId="11">
        <row r="14">
          <cell r="D14">
            <v>65</v>
          </cell>
          <cell r="I14">
            <v>65</v>
          </cell>
        </row>
      </sheetData>
      <sheetData sheetId="12">
        <row r="13">
          <cell r="D13">
            <v>40</v>
          </cell>
          <cell r="I13">
            <v>40</v>
          </cell>
        </row>
      </sheetData>
      <sheetData sheetId="13">
        <row r="10">
          <cell r="D10">
            <v>35</v>
          </cell>
          <cell r="I10">
            <v>35</v>
          </cell>
        </row>
      </sheetData>
      <sheetData sheetId="14">
        <row r="13">
          <cell r="D13">
            <v>131.72499999999999</v>
          </cell>
          <cell r="I13">
            <v>130.51</v>
          </cell>
        </row>
      </sheetData>
      <sheetData sheetId="15">
        <row r="19">
          <cell r="D19">
            <v>43906.517</v>
          </cell>
          <cell r="I19">
            <v>43906.517</v>
          </cell>
        </row>
      </sheetData>
      <sheetData sheetId="16">
        <row r="12">
          <cell r="D12">
            <v>10102.1</v>
          </cell>
          <cell r="I12">
            <v>10102.1</v>
          </cell>
        </row>
      </sheetData>
      <sheetData sheetId="17">
        <row r="8">
          <cell r="D8">
            <v>50</v>
          </cell>
          <cell r="I8">
            <v>50</v>
          </cell>
        </row>
      </sheetData>
      <sheetData sheetId="18"/>
      <sheetData sheetId="1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2:E26"/>
  <sheetViews>
    <sheetView tabSelected="1" topLeftCell="A2" zoomScale="70" zoomScaleNormal="70" workbookViewId="0">
      <selection activeCell="A2" sqref="A2:E2"/>
    </sheetView>
  </sheetViews>
  <sheetFormatPr defaultRowHeight="15" x14ac:dyDescent="0.25"/>
  <cols>
    <col min="1" max="1" width="8.5703125" style="1" bestFit="1" customWidth="1"/>
    <col min="2" max="2" width="64.28515625" style="1" customWidth="1"/>
    <col min="3" max="3" width="22" style="1" customWidth="1"/>
    <col min="4" max="4" width="22.5703125" style="1" customWidth="1"/>
    <col min="5" max="5" width="17.28515625" style="1" customWidth="1"/>
    <col min="6" max="7" width="9.140625" style="1"/>
    <col min="8" max="8" width="11" style="1" bestFit="1" customWidth="1"/>
    <col min="9" max="9" width="9.140625" style="1"/>
    <col min="10" max="10" width="10.85546875" style="1" bestFit="1" customWidth="1"/>
    <col min="11" max="16384" width="9.140625" style="1"/>
  </cols>
  <sheetData>
    <row r="2" spans="1:5" ht="18.75" x14ac:dyDescent="0.25">
      <c r="A2" s="15" t="s">
        <v>25</v>
      </c>
      <c r="B2" s="16"/>
      <c r="C2" s="16"/>
      <c r="D2" s="16"/>
      <c r="E2" s="17"/>
    </row>
    <row r="3" spans="1:5" ht="75" x14ac:dyDescent="0.25">
      <c r="A3" s="2" t="s">
        <v>0</v>
      </c>
      <c r="B3" s="2" t="s">
        <v>1</v>
      </c>
      <c r="C3" s="3" t="s">
        <v>2</v>
      </c>
      <c r="D3" s="3" t="s">
        <v>24</v>
      </c>
      <c r="E3" s="2" t="s">
        <v>3</v>
      </c>
    </row>
    <row r="4" spans="1:5" ht="18.75" x14ac:dyDescent="0.25">
      <c r="A4" s="4">
        <v>1</v>
      </c>
      <c r="B4" s="4">
        <v>2</v>
      </c>
      <c r="C4" s="5">
        <v>3</v>
      </c>
      <c r="D4" s="5">
        <v>4</v>
      </c>
      <c r="E4" s="4">
        <v>5</v>
      </c>
    </row>
    <row r="5" spans="1:5" ht="75" x14ac:dyDescent="0.25">
      <c r="A5" s="5">
        <v>1</v>
      </c>
      <c r="B5" s="6" t="s">
        <v>4</v>
      </c>
      <c r="C5" s="7">
        <f>[1]УСХ!D17</f>
        <v>22410</v>
      </c>
      <c r="D5" s="7">
        <f>[1]УСХ!I17</f>
        <v>10410</v>
      </c>
      <c r="E5" s="7">
        <f>D5/C5*100</f>
        <v>46.452476572958503</v>
      </c>
    </row>
    <row r="6" spans="1:5" ht="75" x14ac:dyDescent="0.25">
      <c r="A6" s="5">
        <v>2</v>
      </c>
      <c r="B6" s="6" t="s">
        <v>5</v>
      </c>
      <c r="C6" s="8">
        <f>'[1]Культура '!D27</f>
        <v>900</v>
      </c>
      <c r="D6" s="7">
        <f>'[1]Культура '!I27</f>
        <v>820.76499999999999</v>
      </c>
      <c r="E6" s="7">
        <f>D6/C6*100</f>
        <v>91.196111111111108</v>
      </c>
    </row>
    <row r="7" spans="1:5" ht="75" x14ac:dyDescent="0.25">
      <c r="A7" s="5">
        <v>3</v>
      </c>
      <c r="B7" s="6" t="s">
        <v>6</v>
      </c>
      <c r="C7" s="7">
        <f>'[1]Туризм '!D15/1000</f>
        <v>150</v>
      </c>
      <c r="D7" s="8">
        <f>'[1]Туризм '!I15/1000</f>
        <v>26</v>
      </c>
      <c r="E7" s="7">
        <f t="shared" ref="E7:E22" si="0">D7/C7*100</f>
        <v>17.333333333333336</v>
      </c>
    </row>
    <row r="8" spans="1:5" ht="75" x14ac:dyDescent="0.25">
      <c r="A8" s="5">
        <v>4</v>
      </c>
      <c r="B8" s="6" t="s">
        <v>7</v>
      </c>
      <c r="C8" s="7">
        <f>[1]МП!D31</f>
        <v>443</v>
      </c>
      <c r="D8" s="7">
        <f>[1]МП!N31</f>
        <v>393</v>
      </c>
      <c r="E8" s="7">
        <f t="shared" si="0"/>
        <v>88.713318284424375</v>
      </c>
    </row>
    <row r="9" spans="1:5" ht="75" x14ac:dyDescent="0.25">
      <c r="A9" s="5">
        <v>5</v>
      </c>
      <c r="B9" s="6" t="s">
        <v>8</v>
      </c>
      <c r="C9" s="7">
        <f>'[1]ФК и СПОРТ'!D19</f>
        <v>2057</v>
      </c>
      <c r="D9" s="7">
        <f>'[1]ФК и СПОРТ'!I19</f>
        <v>2028.2</v>
      </c>
      <c r="E9" s="7">
        <f t="shared" si="0"/>
        <v>98.599902771025768</v>
      </c>
    </row>
    <row r="10" spans="1:5" ht="75" x14ac:dyDescent="0.25">
      <c r="A10" s="5">
        <v>6</v>
      </c>
      <c r="B10" s="6" t="s">
        <v>9</v>
      </c>
      <c r="C10" s="8">
        <f>[1]Образвание!C38</f>
        <v>79914.399999999994</v>
      </c>
      <c r="D10" s="8">
        <f>[1]Образвание!M38</f>
        <v>79089.667000000001</v>
      </c>
      <c r="E10" s="7">
        <f t="shared" si="0"/>
        <v>98.967979488052222</v>
      </c>
    </row>
    <row r="11" spans="1:5" ht="75" x14ac:dyDescent="0.25">
      <c r="A11" s="5">
        <v>7</v>
      </c>
      <c r="B11" s="6" t="s">
        <v>10</v>
      </c>
      <c r="C11" s="8">
        <f>[1]ЖКХ!D16</f>
        <v>13047.400000000001</v>
      </c>
      <c r="D11" s="8">
        <f>[1]ЖКХ!I16</f>
        <v>13047.400000000001</v>
      </c>
      <c r="E11" s="7">
        <f t="shared" si="0"/>
        <v>100</v>
      </c>
    </row>
    <row r="12" spans="1:5" ht="112.5" x14ac:dyDescent="0.25">
      <c r="A12" s="5">
        <v>8</v>
      </c>
      <c r="B12" s="9" t="s">
        <v>11</v>
      </c>
      <c r="C12" s="8">
        <f>[1]ГОЧС!D28</f>
        <v>3024</v>
      </c>
      <c r="D12" s="8">
        <f>[1]ГОЧС!I28</f>
        <v>3024</v>
      </c>
      <c r="E12" s="7">
        <f t="shared" si="0"/>
        <v>100</v>
      </c>
    </row>
    <row r="13" spans="1:5" ht="93.75" x14ac:dyDescent="0.25">
      <c r="A13" s="5">
        <v>9</v>
      </c>
      <c r="B13" s="9" t="s">
        <v>12</v>
      </c>
      <c r="C13" s="8">
        <f>'[1]Наркотики '!D16</f>
        <v>55</v>
      </c>
      <c r="D13" s="8">
        <f>'[1]Наркотики '!I16</f>
        <v>55</v>
      </c>
      <c r="E13" s="7">
        <f t="shared" si="0"/>
        <v>100</v>
      </c>
    </row>
    <row r="14" spans="1:5" ht="75" x14ac:dyDescent="0.25">
      <c r="A14" s="5">
        <v>10</v>
      </c>
      <c r="B14" s="9" t="s">
        <v>13</v>
      </c>
      <c r="C14" s="8">
        <f>[1]Коррупция!D16</f>
        <v>50</v>
      </c>
      <c r="D14" s="8">
        <f>[1]Коррупция!I16</f>
        <v>50</v>
      </c>
      <c r="E14" s="7">
        <f t="shared" si="0"/>
        <v>100</v>
      </c>
    </row>
    <row r="15" spans="1:5" ht="56.25" x14ac:dyDescent="0.25">
      <c r="A15" s="5">
        <v>11</v>
      </c>
      <c r="B15" s="9" t="s">
        <v>14</v>
      </c>
      <c r="C15" s="8">
        <f>[1]Антитеррор!D14</f>
        <v>65</v>
      </c>
      <c r="D15" s="8">
        <f>[1]Антитеррор!I14</f>
        <v>65</v>
      </c>
      <c r="E15" s="7">
        <f t="shared" si="0"/>
        <v>100</v>
      </c>
    </row>
    <row r="16" spans="1:5" ht="75" x14ac:dyDescent="0.25">
      <c r="A16" s="5">
        <v>12</v>
      </c>
      <c r="B16" s="9" t="s">
        <v>15</v>
      </c>
      <c r="C16" s="8">
        <f>[1]Преступность!D13</f>
        <v>40</v>
      </c>
      <c r="D16" s="8">
        <f>[1]Преступность!I13</f>
        <v>40</v>
      </c>
      <c r="E16" s="7">
        <f t="shared" si="0"/>
        <v>100</v>
      </c>
    </row>
    <row r="17" spans="1:5" ht="75" x14ac:dyDescent="0.25">
      <c r="A17" s="5">
        <v>13</v>
      </c>
      <c r="B17" s="9" t="s">
        <v>16</v>
      </c>
      <c r="C17" s="8">
        <f>[1]ОБДД!D10</f>
        <v>35</v>
      </c>
      <c r="D17" s="8">
        <f>[1]ОБДД!I10</f>
        <v>35</v>
      </c>
      <c r="E17" s="7">
        <f t="shared" si="0"/>
        <v>100</v>
      </c>
    </row>
    <row r="18" spans="1:5" ht="75" x14ac:dyDescent="0.25">
      <c r="A18" s="5">
        <v>14</v>
      </c>
      <c r="B18" s="9" t="s">
        <v>17</v>
      </c>
      <c r="C18" s="10">
        <v>650</v>
      </c>
      <c r="D18" s="8">
        <v>211.8</v>
      </c>
      <c r="E18" s="7">
        <f t="shared" si="0"/>
        <v>32.584615384615383</v>
      </c>
    </row>
    <row r="19" spans="1:5" ht="75" x14ac:dyDescent="0.25">
      <c r="A19" s="5">
        <v>15</v>
      </c>
      <c r="B19" s="9" t="s">
        <v>18</v>
      </c>
      <c r="C19" s="8">
        <f>'[1]Муниц. служба '!D13</f>
        <v>131.72499999999999</v>
      </c>
      <c r="D19" s="8">
        <f>'[1]Муниц. служба '!I13</f>
        <v>130.51</v>
      </c>
      <c r="E19" s="7">
        <f t="shared" si="0"/>
        <v>99.07762383754033</v>
      </c>
    </row>
    <row r="20" spans="1:5" ht="75" x14ac:dyDescent="0.25">
      <c r="A20" s="5">
        <v>16</v>
      </c>
      <c r="B20" s="6" t="s">
        <v>19</v>
      </c>
      <c r="C20" s="8">
        <f>'[1]Дороги '!D19</f>
        <v>43906.517</v>
      </c>
      <c r="D20" s="8">
        <f>'[1]Дороги '!I19</f>
        <v>43906.517</v>
      </c>
      <c r="E20" s="7">
        <f t="shared" si="0"/>
        <v>100</v>
      </c>
    </row>
    <row r="21" spans="1:5" ht="75" x14ac:dyDescent="0.25">
      <c r="A21" s="5">
        <v>17</v>
      </c>
      <c r="B21" s="9" t="s">
        <v>20</v>
      </c>
      <c r="C21" s="11">
        <f>'[1]Комф. гор. среда '!D12</f>
        <v>10102.1</v>
      </c>
      <c r="D21" s="7">
        <f>'[1]Комф. гор. среда '!I12</f>
        <v>10102.1</v>
      </c>
      <c r="E21" s="7">
        <f t="shared" si="0"/>
        <v>100</v>
      </c>
    </row>
    <row r="22" spans="1:5" ht="75" x14ac:dyDescent="0.25">
      <c r="A22" s="5">
        <v>18</v>
      </c>
      <c r="B22" s="9" t="s">
        <v>21</v>
      </c>
      <c r="C22" s="11">
        <f>[1]МСП!D8</f>
        <v>50</v>
      </c>
      <c r="D22" s="7">
        <f>[1]МСП!I8</f>
        <v>50</v>
      </c>
      <c r="E22" s="7">
        <f t="shared" si="0"/>
        <v>100</v>
      </c>
    </row>
    <row r="23" spans="1:5" ht="18.75" x14ac:dyDescent="0.25">
      <c r="A23" s="4"/>
      <c r="B23" s="12" t="s">
        <v>22</v>
      </c>
      <c r="C23" s="13">
        <f>SUM(C5:C22)</f>
        <v>177031.14199999999</v>
      </c>
      <c r="D23" s="14">
        <f>SUM(D5:D22)</f>
        <v>163484.959</v>
      </c>
      <c r="E23" s="7">
        <f>D23/C23*100</f>
        <v>92.348135561369205</v>
      </c>
    </row>
    <row r="26" spans="1:5" x14ac:dyDescent="0.25">
      <c r="D26" s="1" t="s">
        <v>23</v>
      </c>
    </row>
  </sheetData>
  <mergeCells count="1">
    <mergeCell ref="A2:E2"/>
  </mergeCells>
  <pageMargins left="0.70866141732283472" right="0.70866141732283472" top="0.74803149606299213" bottom="0.74803149606299213" header="0.31496062992125984" footer="0.31496062992125984"/>
  <pageSetup paperSize="9" scale="64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 2022 4 КВАРТАЛ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2023-03-23T07:11:17Z</dcterms:modified>
</cp:coreProperties>
</file>