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8800" windowHeight="12225" activeTab="1"/>
  </bookViews>
  <sheets>
    <sheet name="Форма №1" sheetId="3" r:id="rId1"/>
    <sheet name="Форма №2" sheetId="1" r:id="rId2"/>
    <sheet name="1-кв 2023 АИС " sheetId="5" r:id="rId3"/>
  </sheets>
  <externalReferences>
    <externalReference r:id="rId4"/>
  </externalReferences>
  <definedNames>
    <definedName name="dd">#REF!</definedName>
    <definedName name="ddd" localSheetId="2">#REF!</definedName>
    <definedName name="ddd">#REF!</definedName>
    <definedName name="fdgdfg">#REF!</definedName>
    <definedName name="го_чс" localSheetId="2">#REF!</definedName>
    <definedName name="го_чс">#REF!</definedName>
    <definedName name="епок" localSheetId="2">#REF!</definedName>
    <definedName name="епок">#REF!</definedName>
    <definedName name="жэлэж" localSheetId="2">#REF!</definedName>
    <definedName name="жэлэж">#REF!</definedName>
    <definedName name="_xlnm.Print_Titles" localSheetId="2">'1-кв 2023 АИС '!$2:$2</definedName>
    <definedName name="Отдел_капитального_строительства" localSheetId="2">#REF!</definedName>
    <definedName name="Отдел_капитального_строительства">#REF!</definedName>
    <definedName name="сэр">#REF!</definedName>
    <definedName name="уров.соб.01.10.2016" localSheetId="2">#REF!</definedName>
    <definedName name="уров.соб.01.10.2016">#REF!</definedName>
  </definedNames>
  <calcPr calcId="145621"/>
</workbook>
</file>

<file path=xl/calcChain.xml><?xml version="1.0" encoding="utf-8"?>
<calcChain xmlns="http://schemas.openxmlformats.org/spreadsheetml/2006/main">
  <c r="H40" i="5" l="1"/>
  <c r="H24" i="5"/>
  <c r="H22" i="5"/>
  <c r="G22" i="5"/>
  <c r="F22" i="5"/>
  <c r="E22" i="5"/>
  <c r="D22" i="5"/>
  <c r="H17" i="5"/>
  <c r="Q4" i="5"/>
  <c r="H4" i="5"/>
  <c r="I12" i="3" l="1"/>
  <c r="I7" i="3" l="1"/>
  <c r="I14" i="3" l="1"/>
  <c r="I13" i="3"/>
  <c r="H19" i="3" l="1"/>
  <c r="E19" i="3" l="1"/>
</calcChain>
</file>

<file path=xl/sharedStrings.xml><?xml version="1.0" encoding="utf-8"?>
<sst xmlns="http://schemas.openxmlformats.org/spreadsheetml/2006/main" count="229" uniqueCount="130">
  <si>
    <t>Показатель</t>
  </si>
  <si>
    <t>тыс. руб.</t>
  </si>
  <si>
    <t>Ввод в действие жилых домов</t>
  </si>
  <si>
    <t>кв.м.</t>
  </si>
  <si>
    <t>Оборот розничной торговли</t>
  </si>
  <si>
    <t>Объем платных услуг населению</t>
  </si>
  <si>
    <t>Оборот субъектов малого и среднего предпринимательства</t>
  </si>
  <si>
    <t>ед.</t>
  </si>
  <si>
    <t>%</t>
  </si>
  <si>
    <t>руб.</t>
  </si>
  <si>
    <t>Налоговые и неналоговые доходы бюджета муниципального района (городского округа)</t>
  </si>
  <si>
    <t>Объем инвестиций в основной капитал за счет всех источников финансирования</t>
  </si>
  <si>
    <t xml:space="preserve">Объем производства сельскохозяйственной продукции </t>
  </si>
  <si>
    <t xml:space="preserve">Число вновь созданных рабочих мест </t>
  </si>
  <si>
    <t>№</t>
  </si>
  <si>
    <t>Численность населения (среднегодовая)</t>
  </si>
  <si>
    <t>тыс.чел.</t>
  </si>
  <si>
    <t xml:space="preserve">Уровень зарегистрированной безработицы </t>
  </si>
  <si>
    <t>Среднемесячная номинальная начисленная заработная плата работников организаций</t>
  </si>
  <si>
    <t>чел.</t>
  </si>
  <si>
    <t xml:space="preserve">чел. </t>
  </si>
  <si>
    <t>Среднедушевые денежные доходы населения</t>
  </si>
  <si>
    <t>Объем отгруженных товаров собственного производства, выполненных работ и услуг собственными силами 
(по промышленным видам деятельности)</t>
  </si>
  <si>
    <t>Объем выполненных работ по виду деятельности "Строительство"</t>
  </si>
  <si>
    <t>Единица 
измерения</t>
  </si>
  <si>
    <t>отчётный период</t>
  </si>
  <si>
    <t>из них трудоустроено</t>
  </si>
  <si>
    <t>Численность безработных, обратившихся за содействием в трудоустройстве в Центры занятости населения</t>
  </si>
  <si>
    <t>в том числе на временные рабочие места</t>
  </si>
  <si>
    <t>16.1.</t>
  </si>
  <si>
    <t>16.1.1.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</si>
  <si>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</si>
  <si>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</si>
  <si>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</si>
  <si>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</si>
  <si>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</si>
  <si>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</si>
  <si>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</si>
  <si>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</si>
  <si>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</si>
  <si>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</si>
  <si>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</si>
  <si>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</si>
  <si>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Приложение №1
</t>
  </si>
  <si>
    <r>
      <t xml:space="preserve">Основные показатели социально-экономического развития 
</t>
    </r>
    <r>
      <rPr>
        <u/>
        <sz val="12"/>
        <rFont val="Times New Roman"/>
        <family val="1"/>
        <charset val="204"/>
      </rPr>
      <t>МР  "Кизилюртовский район"</t>
    </r>
  </si>
  <si>
    <t>Приложение 2</t>
  </si>
  <si>
    <t xml:space="preserve">- </t>
  </si>
  <si>
    <t xml:space="preserve">* Данные по показателю отсутствуют,т.к. информация  для расчета данного показателя в разрезе муниципальных образований  Дагестанстатом не предоставляется. </t>
  </si>
  <si>
    <t>Уровень общей безработицы*</t>
  </si>
  <si>
    <t>Уровень общей безработицы *</t>
  </si>
  <si>
    <t>1 кв.2022</t>
  </si>
  <si>
    <t>2023 год</t>
  </si>
  <si>
    <t>1 кв.2023</t>
  </si>
  <si>
    <t>№ по п/п</t>
  </si>
  <si>
    <t>Наименование показателя</t>
  </si>
  <si>
    <t>Ед.изм.</t>
  </si>
  <si>
    <t xml:space="preserve">январь - </t>
  </si>
  <si>
    <t>январь - февраль</t>
  </si>
  <si>
    <t>январь - март  2019</t>
  </si>
  <si>
    <t>январь - март 2020</t>
  </si>
  <si>
    <t>январь - март 2023</t>
  </si>
  <si>
    <t>январь - апрель</t>
  </si>
  <si>
    <t>январь - май</t>
  </si>
  <si>
    <t>январь - июнь</t>
  </si>
  <si>
    <t>январь - июль</t>
  </si>
  <si>
    <t>январь - август</t>
  </si>
  <si>
    <t>январь - сентябрь</t>
  </si>
  <si>
    <t>январь - октябрь</t>
  </si>
  <si>
    <t>январь - ноябрь</t>
  </si>
  <si>
    <t>Оценка на текущий год</t>
  </si>
  <si>
    <t>Объем отгруженных товаров собственного производства, выполненных работ и услуг предприятиями промышленности</t>
  </si>
  <si>
    <t>Продукция сельского хозяйства, всего</t>
  </si>
  <si>
    <t>2.1</t>
  </si>
  <si>
    <t>продукция растениеводства</t>
  </si>
  <si>
    <t>2.2</t>
  </si>
  <si>
    <t>продукция животноводства</t>
  </si>
  <si>
    <t>Общая площадь пашни*</t>
  </si>
  <si>
    <t>га</t>
  </si>
  <si>
    <t>3.1</t>
  </si>
  <si>
    <t>в том числе используемая</t>
  </si>
  <si>
    <t>Площадь закладки многолетних насаждений:*</t>
  </si>
  <si>
    <t>4.1</t>
  </si>
  <si>
    <t>виноградников</t>
  </si>
  <si>
    <t>4.2</t>
  </si>
  <si>
    <t>садов</t>
  </si>
  <si>
    <t>Объем инвестиций в основной капитал:</t>
  </si>
  <si>
    <t>5.1</t>
  </si>
  <si>
    <t>за счет всех источников финансирования</t>
  </si>
  <si>
    <t>5.2</t>
  </si>
  <si>
    <t>за исключением бюджетных средств</t>
  </si>
  <si>
    <t>Объем выполненных работ по виду деятельности "строительство"</t>
  </si>
  <si>
    <t>Общая площадь жилых помещений, приходящаяся в среднем на 1 жителя</t>
  </si>
  <si>
    <t>Площадь земельных участков, предоставленных для строительства в расчете на 10 тыс. человек населения*</t>
  </si>
  <si>
    <t>Число субъектов малого и среднего предпринимательства всего (действующих)</t>
  </si>
  <si>
    <t>13.1</t>
  </si>
  <si>
    <t>малых и средних предприятий</t>
  </si>
  <si>
    <t>13.2</t>
  </si>
  <si>
    <t>индивидуальных предпринимателей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</si>
  <si>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организаций</t>
  </si>
  <si>
    <t>Доля финансовой помощи из республиканского бюджета РД в общем объеме доходов бюджета муниципального района (городского округа) (без учета субвенций)</t>
  </si>
  <si>
    <t>Среднемесячная номинальная начисленная заработная плата:</t>
  </si>
  <si>
    <t>17.1</t>
  </si>
  <si>
    <t>работников организаций муниципального района (городского округа) - всего</t>
  </si>
  <si>
    <t>17.2</t>
  </si>
  <si>
    <t>педагогических работников муниципальных общеобразовательных учреждений</t>
  </si>
  <si>
    <t>17.3</t>
  </si>
  <si>
    <t>педагогических работников муниципальных дошкольных образовательных учреждений</t>
  </si>
  <si>
    <t>17.4</t>
  </si>
  <si>
    <t>работников муниципальных учреждений культуры и искусства</t>
  </si>
  <si>
    <t>17.5</t>
  </si>
  <si>
    <t>педагогических работников муниципальных учреждений дополнительного образования детей</t>
  </si>
  <si>
    <t>Число вновь созданных рабочих мест всего</t>
  </si>
  <si>
    <t>18.1</t>
  </si>
  <si>
    <t>высокопроизводительные рабочие места</t>
  </si>
  <si>
    <t>18.2</t>
  </si>
  <si>
    <t>в рамках реализации инвестиционных проектов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</si>
  <si>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предметам*</t>
  </si>
  <si>
    <t>Удельный вес обучающихся в муниципальных общеобразовательных учреждениях, занимающихся в первую смену*</t>
  </si>
  <si>
    <t>Охват детей дошкольными образовательными учреждениями*</t>
  </si>
  <si>
    <t>Доля детей в возрасте 1 –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</si>
  <si>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Удельный вес населения, систематически занимающегося физической культурой и спортом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</si>
  <si>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значения*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</si>
  <si>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района*</t>
  </si>
  <si>
    <t>Доля населения, участвующего в культурно-досуговых мероприятиях, организованных органами местного самоуправления муниципальных районов и городских округов*</t>
  </si>
  <si>
    <t>Доля обустроенных объектов культурного наследия к общей численности объектов культурного наследия, находящихся в муниципальной собственности</t>
  </si>
  <si>
    <t>Доля выпускников 11 классов, получивших рабочую специальность, в общем числе выпускников 11 классов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</si>
  <si>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</si>
  <si>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муниципальных услуг, переведенных на предоставление в электронной форме, от общего объема предоставленных услуг населению органами местного самоуправления</t>
  </si>
  <si>
    <t>* показатели представляются  один раз в год</t>
  </si>
  <si>
    <t xml:space="preserve">Показатели
 социально-экономического развития
муниципального образования «Кизилюртовский район» за 1-2 квартал 2023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</si>
</sst>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"/>
    <numFmt numFmtId="166" formatCode="_-* #,##0.00[$€-1]_-;\-* #,##0.00[$€-1]_-;_-* &quot;-&quot;??[$€-1]_-"/>
    <numFmt numFmtId="167" formatCode="_-* #,##0.00_р_._-;\-* #,##0.00_р_._-;_-* &quot;-&quot;??_р_._-;_-@_-"/>
    <numFmt numFmtId="168" formatCode="_-* #,##0_р_._-;\-* #,##0_р_._-;_-* &quot;-&quot;??_р_._-;_-@_-"/>
    <numFmt numFmtId="169" formatCode="_-* #,##0.0_р_._-;\-* #,##0.0_р_._-;_-* &quot;-&quot;??_р_._-;_-@_-"/>
  </numFmts>
  <fonts count="40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Verdana"/>
      <family val="2"/>
      <charset val="204"/>
    </font>
    <font>
      <sz val="8"/>
      <color theme="1"/>
      <name val="Verdana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</font>
    <font>
      <u/>
      <sz val="10"/>
      <color indexed="12"/>
      <name val="Arial CYR"/>
      <charset val="204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name val="Verdana"/>
      <family val="2"/>
      <charset val="204"/>
    </font>
    <font>
      <b/>
      <sz val="11"/>
      <name val="Verdana"/>
      <family val="2"/>
      <charset val="204"/>
    </font>
    <font>
      <b/>
      <sz val="8"/>
      <name val="Verdana"/>
      <family val="2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b/>
      <sz val="8"/>
      <color indexed="8"/>
      <name val="Verdana"/>
      <family val="2"/>
      <charset val="204"/>
    </font>
    <font>
      <sz val="8"/>
      <name val="Verdana"/>
      <family val="2"/>
    </font>
    <font>
      <sz val="8"/>
      <color indexed="8"/>
      <name val="Arial"/>
      <family val="2"/>
      <charset val="204"/>
    </font>
    <font>
      <sz val="8"/>
      <color indexed="8"/>
      <name val="Verdana"/>
      <family val="2"/>
    </font>
    <font>
      <sz val="8"/>
      <color indexed="8"/>
      <name val="Verdana"/>
      <family val="2"/>
      <charset val="204"/>
    </font>
    <font>
      <b/>
      <sz val="8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2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theme="1"/>
      <name val="Calibri"/>
      <family val="2"/>
      <charset val="204"/>
    </font>
    <font>
      <sz val="8"/>
      <name val="Arial Cyr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5">
    <xf numFmtId="0" fontId="0" fillId="0" borderId="0"/>
    <xf numFmtId="0" fontId="13" fillId="0" borderId="0"/>
    <xf numFmtId="166" fontId="13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8" fillId="0" borderId="0"/>
    <xf numFmtId="0" fontId="12" fillId="0" borderId="0"/>
    <xf numFmtId="0" fontId="1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9" fillId="0" borderId="0"/>
    <xf numFmtId="9" fontId="17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7" fillId="0" borderId="0"/>
    <xf numFmtId="0" fontId="12" fillId="0" borderId="0"/>
    <xf numFmtId="0" fontId="19" fillId="0" borderId="0"/>
    <xf numFmtId="165" fontId="12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1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indent="2"/>
    </xf>
    <xf numFmtId="0" fontId="2" fillId="0" borderId="1" xfId="0" applyFont="1" applyBorder="1" applyAlignment="1">
      <alignment horizontal="left" vertical="center" wrapText="1" indent="4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0" xfId="0" applyNumberFormat="1" applyFont="1"/>
    <xf numFmtId="17" fontId="1" fillId="0" borderId="0" xfId="0" applyNumberFormat="1" applyFont="1"/>
    <xf numFmtId="0" fontId="1" fillId="0" borderId="0" xfId="0" applyFont="1" applyBorder="1"/>
    <xf numFmtId="0" fontId="4" fillId="0" borderId="0" xfId="0" applyFont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5" fillId="0" borderId="2" xfId="0" applyFont="1" applyFill="1" applyBorder="1" applyAlignment="1">
      <alignment horizontal="center" vertical="center" wrapText="1"/>
    </xf>
    <xf numFmtId="0" fontId="20" fillId="4" borderId="0" xfId="0" applyFont="1" applyFill="1" applyBorder="1" applyAlignment="1">
      <alignment horizontal="right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3" fillId="3" borderId="1" xfId="1" applyFont="1" applyFill="1" applyBorder="1" applyAlignment="1" applyProtection="1">
      <alignment horizontal="center" vertical="center" wrapText="1"/>
      <protection hidden="1"/>
    </xf>
    <xf numFmtId="0" fontId="23" fillId="5" borderId="1" xfId="1" applyFont="1" applyFill="1" applyBorder="1" applyAlignment="1" applyProtection="1">
      <alignment horizontal="center" vertical="center" wrapText="1"/>
      <protection hidden="1"/>
    </xf>
    <xf numFmtId="168" fontId="2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24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165" fontId="22" fillId="3" borderId="1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left" vertical="center" wrapText="1" indent="1"/>
    </xf>
    <xf numFmtId="1" fontId="8" fillId="3" borderId="1" xfId="0" applyNumberFormat="1" applyFont="1" applyFill="1" applyBorder="1" applyAlignment="1">
      <alignment horizontal="center" vertical="center" wrapText="1"/>
    </xf>
    <xf numFmtId="165" fontId="25" fillId="3" borderId="1" xfId="0" applyNumberFormat="1" applyFont="1" applyFill="1" applyBorder="1" applyAlignment="1">
      <alignment horizontal="right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center" vertical="center" wrapText="1"/>
    </xf>
    <xf numFmtId="1" fontId="8" fillId="6" borderId="1" xfId="0" applyNumberFormat="1" applyFont="1" applyFill="1" applyBorder="1" applyAlignment="1">
      <alignment horizontal="right" vertical="center" wrapText="1"/>
    </xf>
    <xf numFmtId="165" fontId="25" fillId="6" borderId="1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left" vertical="top" wrapText="1"/>
    </xf>
    <xf numFmtId="0" fontId="0" fillId="0" borderId="1" xfId="0" applyBorder="1"/>
    <xf numFmtId="165" fontId="26" fillId="3" borderId="1" xfId="0" applyNumberFormat="1" applyFont="1" applyFill="1" applyBorder="1" applyAlignment="1">
      <alignment horizontal="right" vertical="center" wrapText="1"/>
    </xf>
    <xf numFmtId="0" fontId="27" fillId="3" borderId="1" xfId="0" applyFont="1" applyFill="1" applyBorder="1" applyAlignment="1">
      <alignment horizontal="center" vertical="center" wrapText="1"/>
    </xf>
    <xf numFmtId="165" fontId="28" fillId="3" borderId="1" xfId="0" applyNumberFormat="1" applyFont="1" applyFill="1" applyBorder="1" applyAlignment="1">
      <alignment horizontal="right" vertical="center" wrapText="1"/>
    </xf>
    <xf numFmtId="165" fontId="8" fillId="6" borderId="1" xfId="0" applyNumberFormat="1" applyFont="1" applyFill="1" applyBorder="1" applyAlignment="1">
      <alignment horizontal="center" vertical="center" wrapText="1"/>
    </xf>
    <xf numFmtId="1" fontId="25" fillId="3" borderId="1" xfId="0" applyNumberFormat="1" applyFont="1" applyFill="1" applyBorder="1" applyAlignment="1">
      <alignment horizontal="right" vertical="center" wrapText="1"/>
    </xf>
    <xf numFmtId="0" fontId="29" fillId="6" borderId="1" xfId="0" applyFont="1" applyFill="1" applyBorder="1" applyAlignment="1">
      <alignment horizontal="left" vertical="center" wrapText="1"/>
    </xf>
    <xf numFmtId="0" fontId="29" fillId="3" borderId="1" xfId="0" applyFont="1" applyFill="1" applyBorder="1" applyAlignment="1">
      <alignment horizontal="center" vertical="center" wrapText="1"/>
    </xf>
    <xf numFmtId="165" fontId="22" fillId="6" borderId="1" xfId="0" applyNumberFormat="1" applyFont="1" applyFill="1" applyBorder="1" applyAlignment="1">
      <alignment horizontal="right" vertical="center" wrapText="1"/>
    </xf>
    <xf numFmtId="0" fontId="29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wrapText="1"/>
    </xf>
    <xf numFmtId="0" fontId="29" fillId="3" borderId="1" xfId="0" applyFont="1" applyFill="1" applyBorder="1" applyAlignment="1">
      <alignment horizontal="left" vertical="top" wrapText="1"/>
    </xf>
    <xf numFmtId="0" fontId="29" fillId="3" borderId="1" xfId="0" applyFont="1" applyFill="1" applyBorder="1" applyAlignment="1">
      <alignment horizontal="left" vertical="center" wrapText="1" inden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29" fillId="3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/>
    </xf>
    <xf numFmtId="169" fontId="25" fillId="3" borderId="1" xfId="0" applyNumberFormat="1" applyFont="1" applyFill="1" applyBorder="1" applyAlignment="1">
      <alignment horizontal="right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29" fillId="6" borderId="1" xfId="0" applyFont="1" applyFill="1" applyBorder="1" applyAlignment="1">
      <alignment horizontal="center" vertical="center" wrapText="1"/>
    </xf>
    <xf numFmtId="0" fontId="29" fillId="6" borderId="1" xfId="0" applyFont="1" applyFill="1" applyBorder="1" applyAlignment="1">
      <alignment horizontal="right" vertical="center" wrapText="1"/>
    </xf>
    <xf numFmtId="165" fontId="29" fillId="6" borderId="1" xfId="0" applyNumberFormat="1" applyFont="1" applyFill="1" applyBorder="1" applyAlignment="1">
      <alignment horizontal="center" vertical="center" wrapText="1"/>
    </xf>
    <xf numFmtId="165" fontId="29" fillId="6" borderId="1" xfId="0" applyNumberFormat="1" applyFont="1" applyFill="1" applyBorder="1" applyAlignment="1">
      <alignment horizontal="right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right" vertical="center" wrapText="1"/>
    </xf>
    <xf numFmtId="0" fontId="29" fillId="6" borderId="1" xfId="0" applyFont="1" applyFill="1" applyBorder="1" applyAlignment="1">
      <alignment horizontal="left" vertical="center" wrapText="1" indent="1"/>
    </xf>
    <xf numFmtId="2" fontId="29" fillId="6" borderId="1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horizontal="left" vertical="center" wrapText="1"/>
    </xf>
    <xf numFmtId="0" fontId="0" fillId="0" borderId="0" xfId="0" applyAlignment="1"/>
    <xf numFmtId="0" fontId="30" fillId="0" borderId="0" xfId="1" applyFont="1" applyFill="1" applyBorder="1" applyAlignment="1" applyProtection="1">
      <alignment horizontal="left" vertical="center"/>
      <protection hidden="1"/>
    </xf>
    <xf numFmtId="0" fontId="31" fillId="0" borderId="0" xfId="0" applyFont="1" applyBorder="1"/>
    <xf numFmtId="0" fontId="0" fillId="0" borderId="0" xfId="0" applyBorder="1"/>
    <xf numFmtId="0" fontId="32" fillId="0" borderId="0" xfId="0" applyFont="1"/>
    <xf numFmtId="0" fontId="33" fillId="0" borderId="0" xfId="0" applyFont="1"/>
    <xf numFmtId="0" fontId="34" fillId="0" borderId="0" xfId="0" applyFont="1"/>
    <xf numFmtId="0" fontId="35" fillId="0" borderId="0" xfId="0" applyFont="1"/>
    <xf numFmtId="165" fontId="0" fillId="0" borderId="0" xfId="0" applyNumberFormat="1"/>
    <xf numFmtId="0" fontId="36" fillId="3" borderId="0" xfId="0" applyFont="1" applyFill="1"/>
    <xf numFmtId="0" fontId="0" fillId="0" borderId="0" xfId="0" applyAlignment="1">
      <alignment horizontal="center" wrapText="1"/>
    </xf>
    <xf numFmtId="1" fontId="0" fillId="0" borderId="0" xfId="0" applyNumberFormat="1" applyAlignment="1">
      <alignment horizontal="center"/>
    </xf>
    <xf numFmtId="0" fontId="31" fillId="0" borderId="0" xfId="0" applyFont="1" applyAlignment="1"/>
    <xf numFmtId="0" fontId="14" fillId="0" borderId="0" xfId="0" applyFont="1" applyAlignment="1"/>
    <xf numFmtId="0" fontId="30" fillId="0" borderId="0" xfId="1" applyFont="1" applyFill="1" applyBorder="1" applyAlignment="1" applyProtection="1">
      <alignment horizontal="left" vertical="center" wrapText="1"/>
      <protection hidden="1"/>
    </xf>
    <xf numFmtId="2" fontId="30" fillId="0" borderId="0" xfId="1" applyNumberFormat="1" applyFont="1" applyFill="1" applyBorder="1" applyAlignment="1" applyProtection="1">
      <alignment horizontal="left" vertical="center" wrapText="1"/>
      <protection hidden="1"/>
    </xf>
    <xf numFmtId="2" fontId="37" fillId="0" borderId="0" xfId="1" applyNumberFormat="1" applyFont="1" applyFill="1" applyBorder="1" applyAlignment="1" applyProtection="1">
      <alignment horizontal="left" vertical="center" wrapText="1"/>
      <protection hidden="1"/>
    </xf>
    <xf numFmtId="2" fontId="0" fillId="0" borderId="0" xfId="0" applyNumberFormat="1"/>
    <xf numFmtId="0" fontId="31" fillId="0" borderId="0" xfId="0" applyFont="1"/>
    <xf numFmtId="0" fontId="14" fillId="0" borderId="0" xfId="0" applyFont="1"/>
    <xf numFmtId="0" fontId="37" fillId="0" borderId="0" xfId="1" applyFont="1" applyFill="1" applyBorder="1" applyAlignment="1" applyProtection="1">
      <alignment horizontal="left" vertical="center" wrapText="1"/>
      <protection hidden="1"/>
    </xf>
    <xf numFmtId="0" fontId="38" fillId="0" borderId="0" xfId="0" applyFont="1" applyAlignment="1">
      <alignment wrapText="1"/>
    </xf>
    <xf numFmtId="0" fontId="0" fillId="0" borderId="0" xfId="0" applyFont="1"/>
    <xf numFmtId="0" fontId="39" fillId="0" borderId="0" xfId="0" applyFont="1" applyAlignment="1">
      <alignment wrapText="1"/>
    </xf>
  </cellXfs>
  <cellStyles count="35">
    <cellStyle name="Euro" xfId="2"/>
    <cellStyle name="Гиперссылка 2" xfId="3"/>
    <cellStyle name="Гиперссылка 2 2" xfId="28"/>
    <cellStyle name="Гиперссылка 3" xfId="4"/>
    <cellStyle name="Обычный" xfId="0" builtinId="0"/>
    <cellStyle name="Обычный 2" xfId="1"/>
    <cellStyle name="Обычный 2 2" xfId="5"/>
    <cellStyle name="Обычный 2 2 2" xfId="6"/>
    <cellStyle name="Обычный 2 2 3" xfId="7"/>
    <cellStyle name="Обычный 2 3" xfId="8"/>
    <cellStyle name="Обычный 2 3 2" xfId="9"/>
    <cellStyle name="Обычный 2 4" xfId="29"/>
    <cellStyle name="Обычный 3" xfId="10"/>
    <cellStyle name="Обычный 3 2" xfId="11"/>
    <cellStyle name="Обычный 4" xfId="12"/>
    <cellStyle name="Обычный 5" xfId="13"/>
    <cellStyle name="Обычный 5 2" xfId="14"/>
    <cellStyle name="Обычный 6" xfId="15"/>
    <cellStyle name="Обычный 6 2" xfId="16"/>
    <cellStyle name="Обычный 6 2 2" xfId="30"/>
    <cellStyle name="Обычный 7" xfId="17"/>
    <cellStyle name="Обычный 7 2" xfId="31"/>
    <cellStyle name="Обычный 8" xfId="18"/>
    <cellStyle name="Обычный 8 2" xfId="32"/>
    <cellStyle name="Процентный 2" xfId="19"/>
    <cellStyle name="Процентный 3" xfId="20"/>
    <cellStyle name="Процентный 4" xfId="21"/>
    <cellStyle name="Финансовый 2" xfId="22"/>
    <cellStyle name="Финансовый 2 2" xfId="23"/>
    <cellStyle name="Финансовый 2 3" xfId="24"/>
    <cellStyle name="Финансовый 3" xfId="25"/>
    <cellStyle name="Финансовый 3 2" xfId="33"/>
    <cellStyle name="Финансовый 4" xfId="26"/>
    <cellStyle name="Финансовый 4 2" xfId="27"/>
    <cellStyle name="Финансовый 5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a/Downloads/&#1076;&#1083;&#1103;%20&#1087;&#1091;&#1073;&#1083;&#1080;&#1082;&#1072;&#1094;&#1080;&#1080;%20&#1087;&#1086;&#1082;&#1072;&#1079;&#1072;&#1090;&#1077;&#1083;&#1080;%20&#1057;&#1069;&#1056;%201-2%20&#1082;&#1074;&#1072;&#1088;&#1090;&#1072;&#1083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 кв 2023 АИС 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zoomScale="130" zoomScaleNormal="130" workbookViewId="0">
      <pane ySplit="5" topLeftCell="A6" activePane="bottomLeft" state="frozen"/>
      <selection pane="bottomLeft" activeCell="H10" sqref="H10"/>
    </sheetView>
  </sheetViews>
  <sheetFormatPr defaultColWidth="9.140625" defaultRowHeight="15" x14ac:dyDescent="0.25"/>
  <cols>
    <col min="1" max="1" width="6.140625" style="1" customWidth="1"/>
    <col min="2" max="2" width="35.7109375" style="1" customWidth="1"/>
    <col min="3" max="3" width="10.7109375" style="2" customWidth="1"/>
    <col min="4" max="10" width="11.42578125" style="1" customWidth="1"/>
    <col min="11" max="11" width="9.28515625" style="1" bestFit="1" customWidth="1"/>
    <col min="12" max="12" width="12" style="1" customWidth="1"/>
    <col min="13" max="16384" width="9.140625" style="1"/>
  </cols>
  <sheetData>
    <row r="1" spans="1:13" ht="20.25" customHeight="1" x14ac:dyDescent="0.25">
      <c r="A1" s="38" t="s">
        <v>43</v>
      </c>
      <c r="B1" s="38"/>
      <c r="C1" s="38"/>
      <c r="D1" s="38"/>
      <c r="E1" s="38"/>
      <c r="F1" s="38"/>
      <c r="G1" s="38"/>
      <c r="H1" s="38"/>
      <c r="I1" s="38"/>
      <c r="J1" s="30"/>
    </row>
    <row r="2" spans="1:13" ht="34.5" customHeight="1" x14ac:dyDescent="0.25">
      <c r="A2" s="40" t="s">
        <v>44</v>
      </c>
      <c r="B2" s="41"/>
      <c r="C2" s="41"/>
      <c r="D2" s="41"/>
      <c r="E2" s="41"/>
      <c r="F2" s="41"/>
      <c r="G2" s="41"/>
      <c r="H2" s="41"/>
      <c r="I2" s="41"/>
      <c r="J2" s="31"/>
    </row>
    <row r="3" spans="1:13" ht="15" customHeight="1" x14ac:dyDescent="0.25">
      <c r="A3" s="42" t="s">
        <v>14</v>
      </c>
      <c r="B3" s="42" t="s">
        <v>0</v>
      </c>
      <c r="C3" s="42" t="s">
        <v>24</v>
      </c>
      <c r="D3" s="42">
        <v>2019</v>
      </c>
      <c r="E3" s="42">
        <v>2020</v>
      </c>
      <c r="F3" s="42">
        <v>2021</v>
      </c>
      <c r="G3" s="42">
        <v>2022</v>
      </c>
      <c r="H3" s="42" t="s">
        <v>25</v>
      </c>
      <c r="I3" s="42"/>
      <c r="J3" s="43"/>
    </row>
    <row r="4" spans="1:13" x14ac:dyDescent="0.25">
      <c r="A4" s="42"/>
      <c r="B4" s="42"/>
      <c r="C4" s="42"/>
      <c r="D4" s="42"/>
      <c r="E4" s="42"/>
      <c r="F4" s="42"/>
      <c r="G4" s="42"/>
      <c r="H4" s="29" t="s">
        <v>50</v>
      </c>
      <c r="I4" s="29" t="s">
        <v>52</v>
      </c>
      <c r="J4" s="43"/>
    </row>
    <row r="5" spans="1:13" x14ac:dyDescent="0.25">
      <c r="A5" s="39"/>
      <c r="B5" s="39"/>
      <c r="C5" s="39"/>
      <c r="D5" s="39"/>
      <c r="E5" s="39"/>
      <c r="F5" s="39"/>
      <c r="G5" s="39"/>
      <c r="H5" s="39"/>
      <c r="I5" s="39"/>
      <c r="J5" s="43"/>
    </row>
    <row r="6" spans="1:13" ht="26.25" customHeight="1" x14ac:dyDescent="0.25">
      <c r="A6" s="32">
        <v>1</v>
      </c>
      <c r="B6" s="3" t="s">
        <v>15</v>
      </c>
      <c r="C6" s="32" t="s">
        <v>16</v>
      </c>
      <c r="D6" s="10">
        <v>72</v>
      </c>
      <c r="E6" s="9">
        <v>72.599999999999994</v>
      </c>
      <c r="F6" s="9">
        <v>73.2</v>
      </c>
      <c r="G6" s="32">
        <v>73.8</v>
      </c>
      <c r="H6" s="11">
        <v>73.3</v>
      </c>
      <c r="I6" s="11">
        <v>74.400000000000006</v>
      </c>
      <c r="J6" s="35"/>
      <c r="L6" s="33"/>
      <c r="M6" s="33"/>
    </row>
    <row r="7" spans="1:13" ht="55.5" customHeight="1" x14ac:dyDescent="0.25">
      <c r="A7" s="4">
        <v>2</v>
      </c>
      <c r="B7" s="3" t="s">
        <v>22</v>
      </c>
      <c r="C7" s="4" t="s">
        <v>1</v>
      </c>
      <c r="D7" s="11">
        <v>2297500</v>
      </c>
      <c r="E7" s="12">
        <v>2005000</v>
      </c>
      <c r="F7" s="12">
        <v>2051369.1</v>
      </c>
      <c r="G7" s="11">
        <v>2066321</v>
      </c>
      <c r="H7" s="11">
        <v>342340.6</v>
      </c>
      <c r="I7" s="11">
        <f>H7*1.02</f>
        <v>349187.41200000001</v>
      </c>
      <c r="J7" s="35"/>
      <c r="L7" s="28"/>
    </row>
    <row r="8" spans="1:13" ht="33.75" customHeight="1" x14ac:dyDescent="0.25">
      <c r="A8" s="4">
        <v>3</v>
      </c>
      <c r="B8" s="3" t="s">
        <v>12</v>
      </c>
      <c r="C8" s="4" t="s">
        <v>1</v>
      </c>
      <c r="D8" s="11">
        <v>5871200</v>
      </c>
      <c r="E8" s="11">
        <v>5987800</v>
      </c>
      <c r="F8" s="11">
        <v>4683180</v>
      </c>
      <c r="G8" s="11">
        <v>4499654.0999999996</v>
      </c>
      <c r="H8" s="11">
        <v>445511</v>
      </c>
      <c r="I8" s="11">
        <v>452193</v>
      </c>
      <c r="J8" s="35"/>
    </row>
    <row r="9" spans="1:13" ht="33.75" customHeight="1" x14ac:dyDescent="0.25">
      <c r="A9" s="4">
        <v>4</v>
      </c>
      <c r="B9" s="3" t="s">
        <v>11</v>
      </c>
      <c r="C9" s="4" t="s">
        <v>1</v>
      </c>
      <c r="D9" s="11">
        <v>5204900</v>
      </c>
      <c r="E9" s="11">
        <v>2625300</v>
      </c>
      <c r="F9" s="11">
        <v>1754135</v>
      </c>
      <c r="G9" s="11">
        <v>2083267</v>
      </c>
      <c r="H9" s="11">
        <v>26064</v>
      </c>
      <c r="I9" s="24">
        <v>206880</v>
      </c>
      <c r="J9" s="35"/>
    </row>
    <row r="10" spans="1:13" ht="33.75" customHeight="1" x14ac:dyDescent="0.25">
      <c r="A10" s="4">
        <v>5</v>
      </c>
      <c r="B10" s="3" t="s">
        <v>23</v>
      </c>
      <c r="C10" s="4" t="s">
        <v>1</v>
      </c>
      <c r="D10" s="11">
        <v>3298900</v>
      </c>
      <c r="E10" s="11">
        <v>415387.9</v>
      </c>
      <c r="F10" s="11">
        <v>275166</v>
      </c>
      <c r="G10" s="11">
        <v>1361953.3</v>
      </c>
      <c r="H10" s="11">
        <v>11887</v>
      </c>
      <c r="I10" s="11">
        <v>176990</v>
      </c>
      <c r="J10" s="35"/>
    </row>
    <row r="11" spans="1:13" ht="26.25" customHeight="1" x14ac:dyDescent="0.25">
      <c r="A11" s="4">
        <v>6</v>
      </c>
      <c r="B11" s="3" t="s">
        <v>2</v>
      </c>
      <c r="C11" s="4" t="s">
        <v>3</v>
      </c>
      <c r="D11" s="11">
        <v>23500</v>
      </c>
      <c r="E11" s="11">
        <v>16400</v>
      </c>
      <c r="F11" s="11">
        <v>8114.85</v>
      </c>
      <c r="G11" s="11">
        <v>17136.900000000001</v>
      </c>
      <c r="H11" s="24">
        <v>387.1</v>
      </c>
      <c r="I11" s="24">
        <v>4983</v>
      </c>
      <c r="J11" s="35"/>
    </row>
    <row r="12" spans="1:13" ht="27" customHeight="1" x14ac:dyDescent="0.25">
      <c r="A12" s="4">
        <v>7</v>
      </c>
      <c r="B12" s="3" t="s">
        <v>4</v>
      </c>
      <c r="C12" s="4" t="s">
        <v>1</v>
      </c>
      <c r="D12" s="11">
        <v>5242800</v>
      </c>
      <c r="E12" s="11">
        <v>4820000</v>
      </c>
      <c r="F12" s="11">
        <v>4868370</v>
      </c>
      <c r="G12" s="11">
        <v>4901253.0999999996</v>
      </c>
      <c r="H12" s="11">
        <v>438596.2</v>
      </c>
      <c r="I12" s="11">
        <f>H12*1.02</f>
        <v>447368.12400000001</v>
      </c>
      <c r="J12" s="35"/>
    </row>
    <row r="13" spans="1:13" ht="26.25" customHeight="1" x14ac:dyDescent="0.25">
      <c r="A13" s="4">
        <v>8</v>
      </c>
      <c r="B13" s="3" t="s">
        <v>5</v>
      </c>
      <c r="C13" s="4" t="s">
        <v>1</v>
      </c>
      <c r="D13" s="11">
        <v>1110000</v>
      </c>
      <c r="E13" s="11">
        <v>1121200</v>
      </c>
      <c r="F13" s="11">
        <v>1281824.3</v>
      </c>
      <c r="G13" s="11">
        <v>1303615</v>
      </c>
      <c r="H13" s="11">
        <v>99632.5</v>
      </c>
      <c r="I13" s="11">
        <f>H13*1.02</f>
        <v>101625.15000000001</v>
      </c>
      <c r="J13" s="35"/>
    </row>
    <row r="14" spans="1:13" ht="34.5" customHeight="1" x14ac:dyDescent="0.25">
      <c r="A14" s="4">
        <v>9</v>
      </c>
      <c r="B14" s="3" t="s">
        <v>6</v>
      </c>
      <c r="C14" s="4" t="s">
        <v>1</v>
      </c>
      <c r="D14" s="11">
        <v>4047600</v>
      </c>
      <c r="E14" s="11">
        <v>4088100</v>
      </c>
      <c r="F14" s="11">
        <v>4285769.5999999996</v>
      </c>
      <c r="G14" s="11">
        <v>4545622.8</v>
      </c>
      <c r="H14" s="11">
        <v>325974.3</v>
      </c>
      <c r="I14" s="11">
        <f>H14*1.03</f>
        <v>335753.52899999998</v>
      </c>
      <c r="J14" s="35"/>
    </row>
    <row r="15" spans="1:13" ht="33.75" customHeight="1" x14ac:dyDescent="0.25">
      <c r="A15" s="4">
        <v>10</v>
      </c>
      <c r="B15" s="3" t="s">
        <v>10</v>
      </c>
      <c r="C15" s="4" t="s">
        <v>1</v>
      </c>
      <c r="D15" s="11">
        <v>152695.4</v>
      </c>
      <c r="E15" s="11">
        <v>165240.20000000001</v>
      </c>
      <c r="F15" s="11">
        <v>166836.1</v>
      </c>
      <c r="G15" s="11">
        <v>204369.2</v>
      </c>
      <c r="H15" s="11">
        <v>36447.800000000003</v>
      </c>
      <c r="I15" s="11">
        <v>18872.900000000001</v>
      </c>
      <c r="J15" s="35"/>
    </row>
    <row r="16" spans="1:13" ht="33.75" customHeight="1" x14ac:dyDescent="0.25">
      <c r="A16" s="4">
        <v>11</v>
      </c>
      <c r="B16" s="3" t="s">
        <v>18</v>
      </c>
      <c r="C16" s="4" t="s">
        <v>9</v>
      </c>
      <c r="D16" s="11">
        <v>24867.4</v>
      </c>
      <c r="E16" s="11">
        <v>30672.799999999999</v>
      </c>
      <c r="F16" s="11">
        <v>32180.400000000001</v>
      </c>
      <c r="G16" s="11">
        <v>35524</v>
      </c>
      <c r="H16" s="11">
        <v>32324.799999999999</v>
      </c>
      <c r="I16" s="11">
        <v>35104.5</v>
      </c>
      <c r="J16" s="35"/>
      <c r="L16" s="34"/>
    </row>
    <row r="17" spans="1:18" ht="30.75" customHeight="1" x14ac:dyDescent="0.25">
      <c r="A17" s="4">
        <v>12</v>
      </c>
      <c r="B17" s="3" t="s">
        <v>21</v>
      </c>
      <c r="C17" s="4" t="s">
        <v>9</v>
      </c>
      <c r="D17" s="11">
        <v>12242.8</v>
      </c>
      <c r="E17" s="11">
        <v>12382.4</v>
      </c>
      <c r="F17" s="11">
        <v>12571.8</v>
      </c>
      <c r="G17" s="11">
        <v>13340</v>
      </c>
      <c r="H17" s="11">
        <v>12572.1</v>
      </c>
      <c r="I17" s="24">
        <v>13101</v>
      </c>
      <c r="J17" s="35"/>
      <c r="L17" s="20"/>
      <c r="M17" s="37"/>
      <c r="N17" s="37"/>
      <c r="O17" s="37"/>
      <c r="P17" s="37"/>
      <c r="Q17" s="37"/>
      <c r="R17" s="37"/>
    </row>
    <row r="18" spans="1:18" ht="25.5" customHeight="1" x14ac:dyDescent="0.25">
      <c r="A18" s="4">
        <v>13</v>
      </c>
      <c r="B18" s="3" t="s">
        <v>13</v>
      </c>
      <c r="C18" s="4" t="s">
        <v>7</v>
      </c>
      <c r="D18" s="11">
        <v>1262</v>
      </c>
      <c r="E18" s="11">
        <v>1266</v>
      </c>
      <c r="F18" s="11">
        <v>1334</v>
      </c>
      <c r="G18" s="11">
        <v>607</v>
      </c>
      <c r="H18" s="11">
        <v>295</v>
      </c>
      <c r="I18" s="11">
        <v>222</v>
      </c>
      <c r="J18" s="35"/>
    </row>
    <row r="19" spans="1:18" ht="27" customHeight="1" x14ac:dyDescent="0.25">
      <c r="A19" s="4">
        <v>14</v>
      </c>
      <c r="B19" s="3" t="s">
        <v>17</v>
      </c>
      <c r="C19" s="4" t="s">
        <v>8</v>
      </c>
      <c r="D19" s="11">
        <v>4.3</v>
      </c>
      <c r="E19" s="11">
        <f>3264/34532*100</f>
        <v>9.4521023977759757</v>
      </c>
      <c r="F19" s="11">
        <v>9.6999999999999993</v>
      </c>
      <c r="G19" s="11">
        <v>3.57</v>
      </c>
      <c r="H19" s="11">
        <f>428/34523*100</f>
        <v>1.2397532080062568</v>
      </c>
      <c r="I19" s="11">
        <v>0.7</v>
      </c>
      <c r="J19" s="35"/>
    </row>
    <row r="20" spans="1:18" ht="26.25" customHeight="1" x14ac:dyDescent="0.25">
      <c r="A20" s="4">
        <v>15</v>
      </c>
      <c r="B20" s="3" t="s">
        <v>49</v>
      </c>
      <c r="C20" s="4" t="s">
        <v>8</v>
      </c>
      <c r="D20" s="11">
        <v>0</v>
      </c>
      <c r="E20" s="11">
        <v>0</v>
      </c>
      <c r="F20" s="11">
        <v>0</v>
      </c>
      <c r="G20" s="11" t="s">
        <v>46</v>
      </c>
      <c r="H20" s="11">
        <v>0</v>
      </c>
      <c r="I20" s="11">
        <v>0</v>
      </c>
      <c r="J20" s="35"/>
    </row>
    <row r="21" spans="1:18" ht="45" customHeight="1" x14ac:dyDescent="0.25">
      <c r="A21" s="4">
        <v>16</v>
      </c>
      <c r="B21" s="5" t="s">
        <v>27</v>
      </c>
      <c r="C21" s="6" t="s">
        <v>19</v>
      </c>
      <c r="D21" s="11">
        <v>1911</v>
      </c>
      <c r="E21" s="11">
        <v>8603</v>
      </c>
      <c r="F21" s="11">
        <v>3375</v>
      </c>
      <c r="G21" s="11">
        <v>1943</v>
      </c>
      <c r="H21" s="11">
        <v>567</v>
      </c>
      <c r="I21" s="11">
        <v>342</v>
      </c>
      <c r="J21" s="35"/>
    </row>
    <row r="22" spans="1:18" ht="26.25" customHeight="1" x14ac:dyDescent="0.25">
      <c r="A22" s="4" t="s">
        <v>29</v>
      </c>
      <c r="B22" s="7" t="s">
        <v>26</v>
      </c>
      <c r="C22" s="6" t="s">
        <v>19</v>
      </c>
      <c r="D22" s="11">
        <v>1697</v>
      </c>
      <c r="E22" s="11">
        <v>814</v>
      </c>
      <c r="F22" s="11">
        <v>1819</v>
      </c>
      <c r="G22" s="11">
        <v>1706</v>
      </c>
      <c r="H22" s="11">
        <v>438</v>
      </c>
      <c r="I22" s="11">
        <v>331</v>
      </c>
      <c r="J22" s="35"/>
    </row>
    <row r="23" spans="1:18" ht="26.25" customHeight="1" x14ac:dyDescent="0.25">
      <c r="A23" s="4" t="s">
        <v>30</v>
      </c>
      <c r="B23" s="8" t="s">
        <v>28</v>
      </c>
      <c r="C23" s="6" t="s">
        <v>20</v>
      </c>
      <c r="D23" s="11">
        <v>1660</v>
      </c>
      <c r="E23" s="11">
        <v>663</v>
      </c>
      <c r="F23" s="11">
        <v>1645</v>
      </c>
      <c r="G23" s="11">
        <v>1312</v>
      </c>
      <c r="H23" s="11">
        <v>311</v>
      </c>
      <c r="I23" s="11">
        <v>270</v>
      </c>
      <c r="J23" s="35"/>
    </row>
    <row r="25" spans="1:18" x14ac:dyDescent="0.25">
      <c r="B25" s="36" t="s">
        <v>47</v>
      </c>
      <c r="C25" s="36"/>
      <c r="D25" s="36"/>
      <c r="E25" s="36"/>
      <c r="F25" s="36"/>
      <c r="G25" s="36"/>
      <c r="H25" s="36"/>
    </row>
    <row r="26" spans="1:18" x14ac:dyDescent="0.25">
      <c r="B26" s="36"/>
      <c r="C26" s="36"/>
      <c r="D26" s="36"/>
      <c r="E26" s="36"/>
      <c r="F26" s="36"/>
      <c r="G26" s="36"/>
      <c r="H26" s="36"/>
    </row>
  </sheetData>
  <mergeCells count="14">
    <mergeCell ref="B25:H26"/>
    <mergeCell ref="M17:R17"/>
    <mergeCell ref="A1:I1"/>
    <mergeCell ref="A5:I5"/>
    <mergeCell ref="A2:I2"/>
    <mergeCell ref="A3:A4"/>
    <mergeCell ref="B3:B4"/>
    <mergeCell ref="C3:C4"/>
    <mergeCell ref="D3:D4"/>
    <mergeCell ref="E3:E4"/>
    <mergeCell ref="H3:I3"/>
    <mergeCell ref="F3:F4"/>
    <mergeCell ref="G3:G4"/>
    <mergeCell ref="J3:J5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tabSelected="1" zoomScale="130" zoomScaleNormal="130" workbookViewId="0">
      <pane ySplit="5" topLeftCell="A6" activePane="bottomLeft" state="frozen"/>
      <selection pane="bottomLeft" activeCell="H11" sqref="H11"/>
    </sheetView>
  </sheetViews>
  <sheetFormatPr defaultColWidth="9.140625" defaultRowHeight="15" x14ac:dyDescent="0.25"/>
  <cols>
    <col min="1" max="1" width="6.140625" style="1" customWidth="1"/>
    <col min="2" max="2" width="35.7109375" style="1" customWidth="1"/>
    <col min="3" max="4" width="10.7109375" style="2" customWidth="1"/>
    <col min="5" max="8" width="11.42578125" style="1" customWidth="1"/>
    <col min="9" max="9" width="9.28515625" style="1" bestFit="1" customWidth="1"/>
    <col min="10" max="16384" width="9.140625" style="1"/>
  </cols>
  <sheetData>
    <row r="1" spans="1:15" x14ac:dyDescent="0.25">
      <c r="A1" s="44" t="s">
        <v>45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15" ht="32.25" customHeight="1" x14ac:dyDescent="0.25">
      <c r="A2" s="45" t="s">
        <v>44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25.5" customHeight="1" x14ac:dyDescent="0.25">
      <c r="A3" s="42" t="s">
        <v>14</v>
      </c>
      <c r="B3" s="42" t="s">
        <v>0</v>
      </c>
      <c r="C3" s="42" t="s">
        <v>24</v>
      </c>
      <c r="D3" s="42" t="s">
        <v>51</v>
      </c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5">
      <c r="A4" s="42"/>
      <c r="B4" s="42"/>
      <c r="C4" s="42"/>
      <c r="D4" s="14" t="s">
        <v>31</v>
      </c>
      <c r="E4" s="14" t="s">
        <v>32</v>
      </c>
      <c r="F4" s="14" t="s">
        <v>33</v>
      </c>
      <c r="G4" s="14" t="s">
        <v>34</v>
      </c>
      <c r="H4" s="14" t="s">
        <v>35</v>
      </c>
      <c r="I4" s="14" t="s">
        <v>36</v>
      </c>
      <c r="J4" s="14" t="s">
        <v>37</v>
      </c>
      <c r="K4" s="14" t="s">
        <v>38</v>
      </c>
      <c r="L4" s="14" t="s">
        <v>39</v>
      </c>
      <c r="M4" s="14" t="s">
        <v>40</v>
      </c>
      <c r="N4" s="14" t="s">
        <v>41</v>
      </c>
      <c r="O4" s="14" t="s">
        <v>42</v>
      </c>
    </row>
    <row r="5" spans="1:15" x14ac:dyDescent="0.25">
      <c r="A5" s="39"/>
      <c r="B5" s="39"/>
      <c r="C5" s="39"/>
      <c r="D5" s="39"/>
      <c r="E5" s="39"/>
      <c r="F5" s="39"/>
      <c r="G5" s="39"/>
      <c r="H5" s="39"/>
      <c r="I5" s="13"/>
      <c r="J5" s="13"/>
      <c r="K5" s="13"/>
      <c r="L5" s="13"/>
      <c r="M5" s="13"/>
      <c r="N5" s="13"/>
      <c r="O5" s="13"/>
    </row>
    <row r="6" spans="1:15" ht="26.25" customHeight="1" x14ac:dyDescent="0.25">
      <c r="A6" s="4">
        <v>1</v>
      </c>
      <c r="B6" s="3" t="s">
        <v>15</v>
      </c>
      <c r="C6" s="4" t="s">
        <v>16</v>
      </c>
      <c r="D6" s="15">
        <v>74.400000000000006</v>
      </c>
      <c r="E6" s="32">
        <v>74.400000000000006</v>
      </c>
      <c r="F6" s="32">
        <v>74.400000000000006</v>
      </c>
      <c r="G6" s="11"/>
      <c r="H6" s="11"/>
      <c r="I6" s="13"/>
      <c r="J6" s="13"/>
      <c r="K6" s="13"/>
      <c r="L6" s="13"/>
      <c r="M6" s="13"/>
      <c r="N6" s="13"/>
      <c r="O6" s="13"/>
    </row>
    <row r="7" spans="1:15" ht="55.5" customHeight="1" x14ac:dyDescent="0.25">
      <c r="A7" s="4">
        <v>2</v>
      </c>
      <c r="B7" s="3" t="s">
        <v>22</v>
      </c>
      <c r="C7" s="4" t="s">
        <v>1</v>
      </c>
      <c r="D7" s="23">
        <v>300198.40000000002</v>
      </c>
      <c r="E7" s="23">
        <v>312120.8</v>
      </c>
      <c r="F7" s="23">
        <v>349187.4</v>
      </c>
      <c r="G7" s="17"/>
      <c r="H7" s="17"/>
      <c r="I7" s="13"/>
      <c r="J7" s="13"/>
      <c r="K7" s="13"/>
      <c r="L7" s="13"/>
      <c r="M7" s="13"/>
      <c r="N7" s="13"/>
      <c r="O7" s="13"/>
    </row>
    <row r="8" spans="1:15" ht="33.75" customHeight="1" x14ac:dyDescent="0.25">
      <c r="A8" s="4">
        <v>3</v>
      </c>
      <c r="B8" s="3" t="s">
        <v>12</v>
      </c>
      <c r="C8" s="4" t="s">
        <v>1</v>
      </c>
      <c r="D8" s="24">
        <v>361564</v>
      </c>
      <c r="E8" s="24">
        <v>410250</v>
      </c>
      <c r="F8" s="24">
        <v>452193</v>
      </c>
      <c r="G8" s="17"/>
      <c r="H8" s="17"/>
      <c r="I8" s="13"/>
      <c r="J8" s="13"/>
      <c r="K8" s="13"/>
      <c r="L8" s="13"/>
      <c r="M8" s="13"/>
      <c r="N8" s="13"/>
      <c r="O8" s="13"/>
    </row>
    <row r="9" spans="1:15" ht="33.75" customHeight="1" x14ac:dyDescent="0.25">
      <c r="A9" s="4">
        <v>4</v>
      </c>
      <c r="B9" s="3" t="s">
        <v>11</v>
      </c>
      <c r="C9" s="4" t="s">
        <v>1</v>
      </c>
      <c r="D9" s="24"/>
      <c r="E9" s="24"/>
      <c r="F9" s="24">
        <v>206880</v>
      </c>
      <c r="G9" s="17"/>
      <c r="H9" s="17"/>
      <c r="I9" s="13"/>
      <c r="J9" s="13"/>
      <c r="K9" s="13"/>
      <c r="L9" s="13"/>
      <c r="M9" s="13"/>
      <c r="N9" s="13"/>
      <c r="O9" s="13"/>
    </row>
    <row r="10" spans="1:15" ht="33.75" customHeight="1" x14ac:dyDescent="0.25">
      <c r="A10" s="4">
        <v>5</v>
      </c>
      <c r="B10" s="3" t="s">
        <v>23</v>
      </c>
      <c r="C10" s="4" t="s">
        <v>1</v>
      </c>
      <c r="D10" s="23"/>
      <c r="E10" s="24"/>
      <c r="F10" s="24">
        <v>176990</v>
      </c>
      <c r="G10" s="17"/>
      <c r="H10" s="17"/>
      <c r="I10" s="13"/>
      <c r="J10" s="13"/>
      <c r="K10" s="13"/>
      <c r="L10" s="13"/>
      <c r="M10" s="13"/>
      <c r="N10" s="13"/>
      <c r="O10" s="13"/>
    </row>
    <row r="11" spans="1:15" ht="26.25" customHeight="1" x14ac:dyDescent="0.25">
      <c r="A11" s="4">
        <v>6</v>
      </c>
      <c r="B11" s="3" t="s">
        <v>2</v>
      </c>
      <c r="C11" s="4" t="s">
        <v>3</v>
      </c>
      <c r="D11" s="23"/>
      <c r="E11" s="23">
        <v>1831</v>
      </c>
      <c r="F11" s="24">
        <v>4983</v>
      </c>
      <c r="G11" s="17"/>
      <c r="H11" s="17"/>
      <c r="I11" s="13"/>
      <c r="J11" s="13"/>
      <c r="K11" s="13"/>
      <c r="L11" s="13"/>
      <c r="M11" s="13"/>
      <c r="N11" s="13"/>
      <c r="O11" s="13"/>
    </row>
    <row r="12" spans="1:15" ht="27" customHeight="1" x14ac:dyDescent="0.25">
      <c r="A12" s="4">
        <v>7</v>
      </c>
      <c r="B12" s="3" t="s">
        <v>4</v>
      </c>
      <c r="C12" s="4" t="s">
        <v>1</v>
      </c>
      <c r="D12" s="23">
        <v>340210.5</v>
      </c>
      <c r="E12" s="23">
        <v>401540</v>
      </c>
      <c r="F12" s="24">
        <v>447368.1</v>
      </c>
      <c r="G12" s="17"/>
      <c r="H12" s="17"/>
      <c r="I12" s="13"/>
      <c r="J12" s="13"/>
      <c r="K12" s="13"/>
      <c r="L12" s="13"/>
      <c r="M12" s="13"/>
      <c r="N12" s="13"/>
      <c r="O12" s="13"/>
    </row>
    <row r="13" spans="1:15" ht="26.25" customHeight="1" x14ac:dyDescent="0.25">
      <c r="A13" s="4">
        <v>8</v>
      </c>
      <c r="B13" s="3" t="s">
        <v>5</v>
      </c>
      <c r="C13" s="4" t="s">
        <v>1</v>
      </c>
      <c r="D13" s="23">
        <v>84500.5</v>
      </c>
      <c r="E13" s="23">
        <v>96412.2</v>
      </c>
      <c r="F13" s="24">
        <v>101625.2</v>
      </c>
      <c r="G13" s="17"/>
      <c r="H13" s="17"/>
      <c r="I13" s="13"/>
      <c r="J13" s="13"/>
      <c r="K13" s="13"/>
      <c r="L13" s="13"/>
      <c r="M13" s="13"/>
      <c r="N13" s="13"/>
      <c r="O13" s="13"/>
    </row>
    <row r="14" spans="1:15" ht="34.5" customHeight="1" x14ac:dyDescent="0.25">
      <c r="A14" s="4">
        <v>9</v>
      </c>
      <c r="B14" s="3" t="s">
        <v>6</v>
      </c>
      <c r="C14" s="4" t="s">
        <v>1</v>
      </c>
      <c r="D14" s="23">
        <v>300650.2</v>
      </c>
      <c r="E14" s="24">
        <v>310400.2</v>
      </c>
      <c r="F14" s="24">
        <v>335753.5</v>
      </c>
      <c r="G14" s="17"/>
      <c r="H14" s="17"/>
      <c r="I14" s="13"/>
      <c r="J14" s="13"/>
      <c r="K14" s="13"/>
      <c r="L14" s="13"/>
      <c r="M14" s="13"/>
      <c r="N14" s="13"/>
      <c r="O14" s="13"/>
    </row>
    <row r="15" spans="1:15" ht="33.75" customHeight="1" x14ac:dyDescent="0.25">
      <c r="A15" s="4">
        <v>10</v>
      </c>
      <c r="B15" s="3" t="s">
        <v>10</v>
      </c>
      <c r="C15" s="4" t="s">
        <v>1</v>
      </c>
      <c r="D15" s="11"/>
      <c r="E15" s="11"/>
      <c r="F15" s="11">
        <v>18872.900000000001</v>
      </c>
      <c r="G15" s="11"/>
      <c r="H15" s="11"/>
      <c r="I15" s="13"/>
      <c r="J15" s="13"/>
      <c r="K15" s="13"/>
      <c r="L15" s="13"/>
      <c r="M15" s="13"/>
      <c r="N15" s="13"/>
      <c r="O15" s="13"/>
    </row>
    <row r="16" spans="1:15" ht="33.75" customHeight="1" x14ac:dyDescent="0.25">
      <c r="A16" s="4">
        <v>11</v>
      </c>
      <c r="B16" s="3" t="s">
        <v>18</v>
      </c>
      <c r="C16" s="4" t="s">
        <v>9</v>
      </c>
      <c r="D16" s="27">
        <v>35104.5</v>
      </c>
      <c r="E16" s="27">
        <v>35104.5</v>
      </c>
      <c r="F16" s="27">
        <v>35104.5</v>
      </c>
      <c r="G16" s="18"/>
      <c r="H16" s="19"/>
      <c r="I16" s="13"/>
      <c r="J16" s="13"/>
      <c r="K16" s="13"/>
      <c r="L16" s="13"/>
      <c r="M16" s="13"/>
      <c r="N16" s="13"/>
      <c r="O16" s="13"/>
    </row>
    <row r="17" spans="1:15" ht="30.75" customHeight="1" x14ac:dyDescent="0.25">
      <c r="A17" s="4">
        <v>12</v>
      </c>
      <c r="B17" s="3" t="s">
        <v>21</v>
      </c>
      <c r="C17" s="4" t="s">
        <v>9</v>
      </c>
      <c r="D17" s="25">
        <v>13101</v>
      </c>
      <c r="E17" s="25">
        <v>13101</v>
      </c>
      <c r="F17" s="25">
        <v>13101</v>
      </c>
      <c r="G17" s="11"/>
      <c r="H17" s="11"/>
      <c r="I17" s="13"/>
      <c r="J17" s="13"/>
      <c r="K17" s="13"/>
      <c r="L17" s="13"/>
      <c r="M17" s="13"/>
      <c r="N17" s="13"/>
      <c r="O17" s="13"/>
    </row>
    <row r="18" spans="1:15" ht="25.5" customHeight="1" x14ac:dyDescent="0.25">
      <c r="A18" s="4">
        <v>13</v>
      </c>
      <c r="B18" s="3" t="s">
        <v>13</v>
      </c>
      <c r="C18" s="4" t="s">
        <v>7</v>
      </c>
      <c r="D18" s="26"/>
      <c r="E18" s="26"/>
      <c r="F18" s="26">
        <v>222</v>
      </c>
      <c r="G18" s="16"/>
      <c r="H18" s="16"/>
      <c r="I18" s="13"/>
      <c r="J18" s="13"/>
      <c r="K18" s="13"/>
      <c r="L18" s="13"/>
      <c r="M18" s="13"/>
      <c r="N18" s="13"/>
      <c r="O18" s="13"/>
    </row>
    <row r="19" spans="1:15" ht="27" customHeight="1" x14ac:dyDescent="0.25">
      <c r="A19" s="4">
        <v>14</v>
      </c>
      <c r="B19" s="3" t="s">
        <v>17</v>
      </c>
      <c r="C19" s="4" t="s">
        <v>8</v>
      </c>
      <c r="D19" s="11">
        <v>0.2</v>
      </c>
      <c r="E19" s="11">
        <v>0.4</v>
      </c>
      <c r="F19" s="11">
        <v>0.7</v>
      </c>
      <c r="G19" s="11"/>
      <c r="H19" s="11"/>
      <c r="I19" s="13"/>
      <c r="J19" s="13"/>
      <c r="K19" s="13"/>
      <c r="L19" s="13"/>
      <c r="M19" s="13"/>
      <c r="N19" s="13"/>
      <c r="O19" s="13"/>
    </row>
    <row r="20" spans="1:15" ht="26.25" customHeight="1" x14ac:dyDescent="0.25">
      <c r="A20" s="4">
        <v>15</v>
      </c>
      <c r="B20" s="3" t="s">
        <v>48</v>
      </c>
      <c r="C20" s="4" t="s">
        <v>8</v>
      </c>
      <c r="D20" s="21">
        <v>0</v>
      </c>
      <c r="E20" s="22">
        <v>0</v>
      </c>
      <c r="F20" s="22">
        <v>0</v>
      </c>
      <c r="G20" s="11"/>
      <c r="H20" s="11"/>
      <c r="I20" s="13"/>
      <c r="J20" s="13"/>
      <c r="K20" s="13"/>
      <c r="L20" s="13"/>
      <c r="M20" s="13"/>
      <c r="N20" s="13"/>
      <c r="O20" s="13"/>
    </row>
    <row r="21" spans="1:15" ht="45" customHeight="1" x14ac:dyDescent="0.25">
      <c r="A21" s="4">
        <v>16</v>
      </c>
      <c r="B21" s="5" t="s">
        <v>27</v>
      </c>
      <c r="C21" s="6" t="s">
        <v>19</v>
      </c>
      <c r="D21" s="11">
        <v>100</v>
      </c>
      <c r="E21" s="11">
        <v>177</v>
      </c>
      <c r="F21" s="11">
        <v>342</v>
      </c>
      <c r="G21" s="11"/>
      <c r="H21" s="11"/>
      <c r="I21" s="13"/>
      <c r="J21" s="13"/>
      <c r="K21" s="13"/>
      <c r="L21" s="13"/>
      <c r="M21" s="13"/>
      <c r="N21" s="13"/>
      <c r="O21" s="13"/>
    </row>
    <row r="22" spans="1:15" ht="26.25" customHeight="1" x14ac:dyDescent="0.25">
      <c r="A22" s="4" t="s">
        <v>29</v>
      </c>
      <c r="B22" s="7" t="s">
        <v>26</v>
      </c>
      <c r="C22" s="6" t="s">
        <v>19</v>
      </c>
      <c r="D22" s="11">
        <v>1</v>
      </c>
      <c r="E22" s="11">
        <v>9</v>
      </c>
      <c r="F22" s="11">
        <v>331</v>
      </c>
      <c r="G22" s="11"/>
      <c r="H22" s="11"/>
      <c r="I22" s="13"/>
      <c r="J22" s="13"/>
      <c r="K22" s="13"/>
      <c r="L22" s="13"/>
      <c r="M22" s="13"/>
      <c r="N22" s="13"/>
      <c r="O22" s="13"/>
    </row>
    <row r="23" spans="1:15" ht="26.25" customHeight="1" x14ac:dyDescent="0.25">
      <c r="A23" s="4" t="s">
        <v>30</v>
      </c>
      <c r="B23" s="8" t="s">
        <v>28</v>
      </c>
      <c r="C23" s="6" t="s">
        <v>20</v>
      </c>
      <c r="D23" s="11">
        <v>0</v>
      </c>
      <c r="E23" s="11">
        <v>0</v>
      </c>
      <c r="F23" s="11">
        <v>270</v>
      </c>
      <c r="G23" s="11"/>
      <c r="H23" s="11"/>
      <c r="I23" s="13"/>
      <c r="J23" s="13"/>
      <c r="K23" s="13"/>
      <c r="L23" s="13"/>
      <c r="M23" s="13"/>
      <c r="N23" s="13"/>
      <c r="O23" s="13"/>
    </row>
    <row r="24" spans="1:15" x14ac:dyDescent="0.25">
      <c r="B24" s="36" t="s">
        <v>47</v>
      </c>
      <c r="C24" s="36"/>
      <c r="D24" s="36"/>
      <c r="E24" s="36"/>
      <c r="F24" s="36"/>
      <c r="G24" s="36"/>
    </row>
    <row r="25" spans="1:15" x14ac:dyDescent="0.25">
      <c r="B25" s="36"/>
      <c r="C25" s="36"/>
      <c r="D25" s="36"/>
      <c r="E25" s="36"/>
      <c r="F25" s="36"/>
      <c r="G25" s="36"/>
    </row>
  </sheetData>
  <mergeCells count="8">
    <mergeCell ref="B24:G25"/>
    <mergeCell ref="A1:O1"/>
    <mergeCell ref="A2:O2"/>
    <mergeCell ref="A5:H5"/>
    <mergeCell ref="A3:A4"/>
    <mergeCell ref="B3:B4"/>
    <mergeCell ref="C3:C4"/>
    <mergeCell ref="D3:O3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zoomScale="85" zoomScaleNormal="85" workbookViewId="0">
      <pane ySplit="2" topLeftCell="A3" activePane="bottomLeft" state="frozen"/>
      <selection pane="bottomLeft" activeCell="P42" sqref="P42"/>
    </sheetView>
  </sheetViews>
  <sheetFormatPr defaultRowHeight="15.75" x14ac:dyDescent="0.25"/>
  <cols>
    <col min="1" max="1" width="5" customWidth="1"/>
    <col min="2" max="2" width="43.42578125" customWidth="1"/>
    <col min="3" max="3" width="10" customWidth="1"/>
    <col min="4" max="4" width="13.5703125" customWidth="1"/>
    <col min="5" max="5" width="13.85546875" customWidth="1"/>
    <col min="6" max="7" width="0.140625" hidden="1" customWidth="1"/>
    <col min="8" max="8" width="15.28515625" customWidth="1"/>
    <col min="9" max="9" width="13" customWidth="1"/>
    <col min="10" max="10" width="11.85546875" customWidth="1"/>
    <col min="11" max="11" width="12.140625" style="115" customWidth="1"/>
    <col min="12" max="12" width="10.7109375" style="115" customWidth="1"/>
    <col min="13" max="13" width="10.7109375" customWidth="1"/>
    <col min="14" max="14" width="11" customWidth="1"/>
    <col min="15" max="15" width="11.5703125" customWidth="1"/>
    <col min="16" max="16" width="11" customWidth="1"/>
    <col min="17" max="17" width="13.28515625" customWidth="1"/>
    <col min="18" max="18" width="8.140625" style="111" customWidth="1"/>
    <col min="19" max="19" width="16.7109375" customWidth="1"/>
    <col min="22" max="22" width="15.42578125" customWidth="1"/>
  </cols>
  <sheetData>
    <row r="1" spans="1:24" s="96" customFormat="1" ht="56.25" customHeight="1" x14ac:dyDescent="0.25">
      <c r="A1" s="46"/>
      <c r="B1" s="47" t="s">
        <v>129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95"/>
    </row>
    <row r="2" spans="1:24" s="98" customFormat="1" ht="77.25" customHeight="1" x14ac:dyDescent="0.25">
      <c r="A2" s="48" t="s">
        <v>53</v>
      </c>
      <c r="B2" s="48" t="s">
        <v>54</v>
      </c>
      <c r="C2" s="48" t="s">
        <v>55</v>
      </c>
      <c r="D2" s="49" t="s">
        <v>56</v>
      </c>
      <c r="E2" s="49" t="s">
        <v>57</v>
      </c>
      <c r="F2" s="50" t="s">
        <v>58</v>
      </c>
      <c r="G2" s="50" t="s">
        <v>59</v>
      </c>
      <c r="H2" s="50" t="s">
        <v>60</v>
      </c>
      <c r="I2" s="49" t="s">
        <v>61</v>
      </c>
      <c r="J2" s="49" t="s">
        <v>62</v>
      </c>
      <c r="K2" s="50" t="s">
        <v>63</v>
      </c>
      <c r="L2" s="51" t="s">
        <v>64</v>
      </c>
      <c r="M2" s="49" t="s">
        <v>65</v>
      </c>
      <c r="N2" s="50" t="s">
        <v>66</v>
      </c>
      <c r="O2" s="49" t="s">
        <v>67</v>
      </c>
      <c r="P2" s="49" t="s">
        <v>68</v>
      </c>
      <c r="Q2" s="16" t="s">
        <v>69</v>
      </c>
      <c r="R2" s="97"/>
    </row>
    <row r="3" spans="1:24" s="100" customFormat="1" ht="34.5" customHeight="1" x14ac:dyDescent="0.25">
      <c r="A3" s="52">
        <v>1</v>
      </c>
      <c r="B3" s="53" t="s">
        <v>70</v>
      </c>
      <c r="C3" s="16" t="s">
        <v>1</v>
      </c>
      <c r="D3" s="16">
        <v>300198.40000000002</v>
      </c>
      <c r="E3" s="16">
        <v>312120.8</v>
      </c>
      <c r="F3" s="17"/>
      <c r="G3" s="17"/>
      <c r="H3" s="17">
        <v>349187.4</v>
      </c>
      <c r="I3" s="17"/>
      <c r="J3" s="17"/>
      <c r="K3" s="17"/>
      <c r="L3" s="17"/>
      <c r="M3" s="17"/>
      <c r="N3" s="17"/>
      <c r="O3" s="16"/>
      <c r="P3" s="16"/>
      <c r="Q3" s="54">
        <v>2065600</v>
      </c>
      <c r="R3" s="99"/>
    </row>
    <row r="4" spans="1:24" ht="15" customHeight="1" x14ac:dyDescent="0.25">
      <c r="A4" s="52">
        <v>2</v>
      </c>
      <c r="B4" s="53" t="s">
        <v>71</v>
      </c>
      <c r="C4" s="16" t="s">
        <v>1</v>
      </c>
      <c r="D4" s="17">
        <v>361564</v>
      </c>
      <c r="E4" s="17">
        <v>410250</v>
      </c>
      <c r="F4" s="17"/>
      <c r="G4" s="17"/>
      <c r="H4" s="17">
        <f>H5+H6</f>
        <v>452193</v>
      </c>
      <c r="I4" s="17"/>
      <c r="J4" s="17"/>
      <c r="K4" s="17"/>
      <c r="L4" s="17"/>
      <c r="M4" s="17"/>
      <c r="N4" s="17"/>
      <c r="O4" s="17"/>
      <c r="P4" s="17"/>
      <c r="Q4" s="54">
        <f>Q5+Q6</f>
        <v>4473600</v>
      </c>
      <c r="R4" s="99"/>
    </row>
    <row r="5" spans="1:24" ht="20.25" customHeight="1" x14ac:dyDescent="0.25">
      <c r="A5" s="52" t="s">
        <v>72</v>
      </c>
      <c r="B5" s="55" t="s">
        <v>73</v>
      </c>
      <c r="C5" s="16" t="s">
        <v>1</v>
      </c>
      <c r="D5" s="17"/>
      <c r="E5" s="17"/>
      <c r="F5" s="17"/>
      <c r="G5" s="17"/>
      <c r="H5" s="17">
        <v>96164</v>
      </c>
      <c r="I5" s="17"/>
      <c r="J5" s="17"/>
      <c r="K5" s="17"/>
      <c r="L5" s="17"/>
      <c r="M5" s="17"/>
      <c r="N5" s="17"/>
      <c r="O5" s="16"/>
      <c r="P5" s="56"/>
      <c r="Q5" s="54">
        <v>2902000</v>
      </c>
      <c r="R5" s="99"/>
    </row>
    <row r="6" spans="1:24" ht="20.25" customHeight="1" x14ac:dyDescent="0.25">
      <c r="A6" s="52" t="s">
        <v>74</v>
      </c>
      <c r="B6" s="55" t="s">
        <v>75</v>
      </c>
      <c r="C6" s="16" t="s">
        <v>1</v>
      </c>
      <c r="D6" s="17"/>
      <c r="E6" s="17"/>
      <c r="F6" s="17"/>
      <c r="G6" s="17"/>
      <c r="H6" s="17">
        <v>356029</v>
      </c>
      <c r="I6" s="17"/>
      <c r="J6" s="17"/>
      <c r="K6" s="17"/>
      <c r="L6" s="17"/>
      <c r="M6" s="17"/>
      <c r="N6" s="17"/>
      <c r="O6" s="16"/>
      <c r="P6" s="17"/>
      <c r="Q6" s="57">
        <v>1571600</v>
      </c>
      <c r="R6" s="99"/>
    </row>
    <row r="7" spans="1:24" ht="15" customHeight="1" x14ac:dyDescent="0.25">
      <c r="A7" s="52">
        <v>3</v>
      </c>
      <c r="B7" s="58" t="s">
        <v>76</v>
      </c>
      <c r="C7" s="59" t="s">
        <v>77</v>
      </c>
      <c r="D7" s="59"/>
      <c r="E7" s="59"/>
      <c r="F7" s="59"/>
      <c r="G7" s="59"/>
      <c r="H7" s="59"/>
      <c r="I7" s="59"/>
      <c r="J7" s="59"/>
      <c r="K7" s="59"/>
      <c r="L7" s="60"/>
      <c r="M7" s="59"/>
      <c r="N7" s="59"/>
      <c r="O7" s="59"/>
      <c r="P7" s="59"/>
      <c r="Q7" s="61"/>
      <c r="R7" s="99"/>
    </row>
    <row r="8" spans="1:24" ht="20.25" customHeight="1" x14ac:dyDescent="0.25">
      <c r="A8" s="52" t="s">
        <v>78</v>
      </c>
      <c r="B8" s="59" t="s">
        <v>79</v>
      </c>
      <c r="C8" s="59" t="s">
        <v>77</v>
      </c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61"/>
      <c r="R8" s="99"/>
    </row>
    <row r="9" spans="1:24" x14ac:dyDescent="0.25">
      <c r="A9" s="52">
        <v>4</v>
      </c>
      <c r="B9" s="58" t="s">
        <v>80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61"/>
      <c r="R9" s="99"/>
    </row>
    <row r="10" spans="1:24" x14ac:dyDescent="0.25">
      <c r="A10" s="52" t="s">
        <v>81</v>
      </c>
      <c r="B10" s="59" t="s">
        <v>82</v>
      </c>
      <c r="C10" s="59" t="s">
        <v>77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61"/>
      <c r="R10" s="99"/>
    </row>
    <row r="11" spans="1:24" x14ac:dyDescent="0.25">
      <c r="A11" s="52" t="s">
        <v>83</v>
      </c>
      <c r="B11" s="59" t="s">
        <v>84</v>
      </c>
      <c r="C11" s="59" t="s">
        <v>77</v>
      </c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61"/>
      <c r="R11" s="99"/>
    </row>
    <row r="12" spans="1:24" x14ac:dyDescent="0.25">
      <c r="A12" s="52">
        <v>5</v>
      </c>
      <c r="B12" s="62" t="s">
        <v>85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99"/>
    </row>
    <row r="13" spans="1:24" x14ac:dyDescent="0.25">
      <c r="A13" s="52" t="s">
        <v>86</v>
      </c>
      <c r="B13" s="55" t="s">
        <v>87</v>
      </c>
      <c r="C13" s="16" t="s">
        <v>1</v>
      </c>
      <c r="D13" s="17"/>
      <c r="E13" s="17"/>
      <c r="F13" s="17"/>
      <c r="G13" s="17"/>
      <c r="H13" s="17">
        <v>206880</v>
      </c>
      <c r="I13" s="17"/>
      <c r="J13" s="17"/>
      <c r="K13" s="17"/>
      <c r="L13" s="63"/>
      <c r="M13" s="17"/>
      <c r="N13" s="17"/>
      <c r="O13" s="56"/>
      <c r="P13" s="56"/>
      <c r="Q13" s="64">
        <v>2208100</v>
      </c>
      <c r="R13" s="99"/>
      <c r="X13" s="101"/>
    </row>
    <row r="14" spans="1:24" x14ac:dyDescent="0.25">
      <c r="A14" s="52" t="s">
        <v>88</v>
      </c>
      <c r="B14" s="55" t="s">
        <v>89</v>
      </c>
      <c r="C14" s="16" t="s">
        <v>1</v>
      </c>
      <c r="D14" s="17"/>
      <c r="E14" s="17"/>
      <c r="F14" s="17"/>
      <c r="G14" s="17"/>
      <c r="H14" s="17">
        <v>206880</v>
      </c>
      <c r="I14" s="17"/>
      <c r="J14" s="17"/>
      <c r="K14" s="17"/>
      <c r="L14" s="63"/>
      <c r="M14" s="17"/>
      <c r="N14" s="17"/>
      <c r="O14" s="56"/>
      <c r="P14" s="56"/>
      <c r="Q14" s="64"/>
      <c r="R14" s="99"/>
    </row>
    <row r="15" spans="1:24" ht="24" customHeight="1" x14ac:dyDescent="0.25">
      <c r="A15" s="52">
        <v>6</v>
      </c>
      <c r="B15" s="53" t="s">
        <v>90</v>
      </c>
      <c r="C15" s="16" t="s">
        <v>1</v>
      </c>
      <c r="D15" s="16"/>
      <c r="E15" s="17"/>
      <c r="F15" s="17"/>
      <c r="G15" s="17"/>
      <c r="H15" s="17">
        <v>176990</v>
      </c>
      <c r="I15" s="17"/>
      <c r="J15" s="16"/>
      <c r="K15" s="17"/>
      <c r="L15" s="17"/>
      <c r="M15" s="17"/>
      <c r="N15" s="17"/>
      <c r="O15" s="56"/>
      <c r="P15" s="16"/>
      <c r="Q15" s="64">
        <v>3398600</v>
      </c>
      <c r="R15" s="102"/>
    </row>
    <row r="16" spans="1:24" ht="16.5" customHeight="1" x14ac:dyDescent="0.25">
      <c r="A16" s="65">
        <v>7</v>
      </c>
      <c r="B16" s="53" t="s">
        <v>2</v>
      </c>
      <c r="C16" s="16" t="s">
        <v>3</v>
      </c>
      <c r="D16" s="16">
        <v>0</v>
      </c>
      <c r="E16" s="16">
        <v>1831</v>
      </c>
      <c r="F16" s="17"/>
      <c r="G16" s="17"/>
      <c r="H16" s="56">
        <v>4983</v>
      </c>
      <c r="I16" s="56"/>
      <c r="J16" s="56"/>
      <c r="K16" s="56"/>
      <c r="L16" s="17"/>
      <c r="M16" s="17"/>
      <c r="N16" s="17"/>
      <c r="O16" s="16"/>
      <c r="P16" s="16"/>
      <c r="Q16" s="66">
        <v>8100</v>
      </c>
      <c r="R16" s="99"/>
    </row>
    <row r="17" spans="1:22" ht="22.5" customHeight="1" x14ac:dyDescent="0.25">
      <c r="A17" s="65">
        <v>8</v>
      </c>
      <c r="B17" s="53" t="s">
        <v>91</v>
      </c>
      <c r="C17" s="16" t="s">
        <v>3</v>
      </c>
      <c r="D17" s="56">
        <v>0</v>
      </c>
      <c r="E17" s="17">
        <v>19.399999999999999</v>
      </c>
      <c r="F17" s="16"/>
      <c r="G17" s="17"/>
      <c r="H17" s="17">
        <f>(1419.8+4.983)/73.511</f>
        <v>19.381902028267877</v>
      </c>
      <c r="I17" s="17"/>
      <c r="J17" s="17"/>
      <c r="K17" s="17"/>
      <c r="L17" s="63"/>
      <c r="M17" s="16"/>
      <c r="N17" s="16"/>
      <c r="O17" s="17"/>
      <c r="P17" s="17"/>
      <c r="Q17" s="57"/>
      <c r="R17" s="99"/>
    </row>
    <row r="18" spans="1:22" ht="34.5" customHeight="1" x14ac:dyDescent="0.25">
      <c r="A18" s="65">
        <v>9</v>
      </c>
      <c r="B18" s="58" t="s">
        <v>92</v>
      </c>
      <c r="C18" s="59" t="s">
        <v>77</v>
      </c>
      <c r="D18" s="59"/>
      <c r="E18" s="59"/>
      <c r="F18" s="67"/>
      <c r="G18" s="67"/>
      <c r="H18" s="67"/>
      <c r="I18" s="67"/>
      <c r="J18" s="59"/>
      <c r="K18" s="59"/>
      <c r="L18" s="59"/>
      <c r="M18" s="59"/>
      <c r="N18" s="59"/>
      <c r="O18" s="59"/>
      <c r="P18" s="59"/>
      <c r="Q18" s="57"/>
      <c r="R18" s="99"/>
    </row>
    <row r="19" spans="1:22" x14ac:dyDescent="0.25">
      <c r="A19" s="52">
        <v>10</v>
      </c>
      <c r="B19" s="53" t="s">
        <v>4</v>
      </c>
      <c r="C19" s="16" t="s">
        <v>1</v>
      </c>
      <c r="D19" s="16">
        <v>340210.5</v>
      </c>
      <c r="E19" s="16">
        <v>401540</v>
      </c>
      <c r="F19" s="17"/>
      <c r="G19" s="17"/>
      <c r="H19" s="17">
        <v>447368.1</v>
      </c>
      <c r="I19" s="17"/>
      <c r="J19" s="16"/>
      <c r="K19" s="16"/>
      <c r="L19" s="17"/>
      <c r="M19" s="17"/>
      <c r="N19" s="17"/>
      <c r="O19" s="16"/>
      <c r="P19" s="56"/>
      <c r="Q19" s="57">
        <v>4892500</v>
      </c>
      <c r="R19" s="99"/>
    </row>
    <row r="20" spans="1:22" x14ac:dyDescent="0.25">
      <c r="A20" s="52">
        <v>11</v>
      </c>
      <c r="B20" s="53" t="s">
        <v>5</v>
      </c>
      <c r="C20" s="16" t="s">
        <v>1</v>
      </c>
      <c r="D20" s="16">
        <v>84500.5</v>
      </c>
      <c r="E20" s="16">
        <v>96412.2</v>
      </c>
      <c r="F20" s="17"/>
      <c r="G20" s="17"/>
      <c r="H20" s="17">
        <v>101625.2</v>
      </c>
      <c r="I20" s="16"/>
      <c r="J20" s="16"/>
      <c r="K20" s="17"/>
      <c r="L20" s="17"/>
      <c r="M20" s="17"/>
      <c r="N20" s="17"/>
      <c r="O20" s="16"/>
      <c r="P20" s="16"/>
      <c r="Q20" s="54">
        <v>1178000</v>
      </c>
      <c r="R20" s="99"/>
    </row>
    <row r="21" spans="1:22" ht="23.25" customHeight="1" x14ac:dyDescent="0.25">
      <c r="A21" s="65">
        <v>12</v>
      </c>
      <c r="B21" s="53" t="s">
        <v>6</v>
      </c>
      <c r="C21" s="16" t="s">
        <v>1</v>
      </c>
      <c r="D21" s="16">
        <v>300650.2</v>
      </c>
      <c r="E21" s="17">
        <v>310400.2</v>
      </c>
      <c r="F21" s="17"/>
      <c r="G21" s="17"/>
      <c r="H21" s="17">
        <v>335753.5</v>
      </c>
      <c r="I21" s="17"/>
      <c r="J21" s="17"/>
      <c r="K21" s="16"/>
      <c r="L21" s="17"/>
      <c r="M21" s="17"/>
      <c r="N21" s="17"/>
      <c r="O21" s="16"/>
      <c r="P21" s="56"/>
      <c r="Q21" s="54">
        <v>4511700</v>
      </c>
      <c r="R21" s="99"/>
    </row>
    <row r="22" spans="1:22" ht="27" customHeight="1" x14ac:dyDescent="0.25">
      <c r="A22" s="65">
        <v>13</v>
      </c>
      <c r="B22" s="53" t="s">
        <v>93</v>
      </c>
      <c r="C22" s="16" t="s">
        <v>7</v>
      </c>
      <c r="D22" s="16">
        <f>D24+D23</f>
        <v>21</v>
      </c>
      <c r="E22" s="16">
        <f t="shared" ref="E22:H22" si="0">E24+E23</f>
        <v>58</v>
      </c>
      <c r="F22" s="16">
        <f t="shared" si="0"/>
        <v>0</v>
      </c>
      <c r="G22" s="16">
        <f t="shared" si="0"/>
        <v>0</v>
      </c>
      <c r="H22" s="16">
        <f t="shared" si="0"/>
        <v>117</v>
      </c>
      <c r="I22" s="16"/>
      <c r="J22" s="16"/>
      <c r="K22" s="16"/>
      <c r="L22" s="63"/>
      <c r="M22" s="16"/>
      <c r="N22" s="16"/>
      <c r="O22" s="16"/>
      <c r="P22" s="16"/>
      <c r="Q22" s="68"/>
      <c r="R22" s="99"/>
    </row>
    <row r="23" spans="1:22" x14ac:dyDescent="0.25">
      <c r="A23" s="65" t="s">
        <v>94</v>
      </c>
      <c r="B23" s="55" t="s">
        <v>95</v>
      </c>
      <c r="C23" s="16" t="s">
        <v>7</v>
      </c>
      <c r="D23" s="16">
        <v>1</v>
      </c>
      <c r="E23" s="16">
        <v>5</v>
      </c>
      <c r="F23" s="16"/>
      <c r="G23" s="16"/>
      <c r="H23" s="16">
        <v>10</v>
      </c>
      <c r="I23" s="16"/>
      <c r="J23" s="16"/>
      <c r="K23" s="16"/>
      <c r="L23" s="63"/>
      <c r="M23" s="16"/>
      <c r="N23" s="16"/>
      <c r="O23" s="16"/>
      <c r="P23" s="16"/>
      <c r="Q23" s="68"/>
      <c r="R23" s="99"/>
    </row>
    <row r="24" spans="1:22" x14ac:dyDescent="0.25">
      <c r="A24" s="65" t="s">
        <v>96</v>
      </c>
      <c r="B24" s="55" t="s">
        <v>97</v>
      </c>
      <c r="C24" s="16" t="s">
        <v>7</v>
      </c>
      <c r="D24" s="16">
        <v>20</v>
      </c>
      <c r="E24" s="16">
        <v>53</v>
      </c>
      <c r="F24" s="16"/>
      <c r="G24" s="16"/>
      <c r="H24" s="16">
        <f>54+E24</f>
        <v>107</v>
      </c>
      <c r="I24" s="16"/>
      <c r="J24" s="16"/>
      <c r="K24" s="16"/>
      <c r="L24" s="63"/>
      <c r="M24" s="16"/>
      <c r="N24" s="16"/>
      <c r="O24" s="16"/>
      <c r="P24" s="16"/>
      <c r="Q24" s="68"/>
      <c r="R24" s="99"/>
    </row>
    <row r="25" spans="1:22" ht="60" customHeight="1" x14ac:dyDescent="0.25">
      <c r="A25" s="65">
        <v>14</v>
      </c>
      <c r="B25" s="69" t="s">
        <v>98</v>
      </c>
      <c r="C25" s="70" t="s">
        <v>8</v>
      </c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71"/>
      <c r="R25" s="99"/>
      <c r="S25" s="103"/>
      <c r="V25" s="103"/>
    </row>
    <row r="26" spans="1:22" ht="28.5" customHeight="1" x14ac:dyDescent="0.25">
      <c r="A26" s="65">
        <v>15</v>
      </c>
      <c r="B26" s="72" t="s">
        <v>10</v>
      </c>
      <c r="C26" s="70" t="s">
        <v>1</v>
      </c>
      <c r="D26" s="16"/>
      <c r="E26" s="17"/>
      <c r="F26" s="17"/>
      <c r="G26" s="17"/>
      <c r="H26" s="17">
        <v>18872.900000000001</v>
      </c>
      <c r="I26" s="16"/>
      <c r="J26" s="16"/>
      <c r="K26" s="16"/>
      <c r="L26" s="73"/>
      <c r="M26" s="16"/>
      <c r="N26" s="16"/>
      <c r="O26" s="16"/>
      <c r="P26" s="16"/>
      <c r="Q26" s="57">
        <v>156800</v>
      </c>
      <c r="R26" s="99"/>
    </row>
    <row r="27" spans="1:22" ht="48" customHeight="1" x14ac:dyDescent="0.25">
      <c r="A27" s="65">
        <v>16</v>
      </c>
      <c r="B27" s="72" t="s">
        <v>99</v>
      </c>
      <c r="C27" s="70" t="s">
        <v>8</v>
      </c>
      <c r="D27" s="16"/>
      <c r="E27" s="16"/>
      <c r="F27" s="16"/>
      <c r="G27" s="16"/>
      <c r="H27" s="16">
        <v>76.83</v>
      </c>
      <c r="I27" s="16"/>
      <c r="J27" s="16"/>
      <c r="K27" s="16"/>
      <c r="L27" s="63"/>
      <c r="M27" s="16"/>
      <c r="N27" s="16"/>
      <c r="O27" s="16"/>
      <c r="P27" s="16"/>
      <c r="Q27" s="57"/>
      <c r="R27" s="99"/>
    </row>
    <row r="28" spans="1:22" x14ac:dyDescent="0.25">
      <c r="A28" s="65">
        <v>17</v>
      </c>
      <c r="B28" s="74" t="s">
        <v>100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99"/>
    </row>
    <row r="29" spans="1:22" ht="33" customHeight="1" x14ac:dyDescent="0.25">
      <c r="A29" s="65" t="s">
        <v>101</v>
      </c>
      <c r="B29" s="75" t="s">
        <v>102</v>
      </c>
      <c r="C29" s="70" t="s">
        <v>9</v>
      </c>
      <c r="D29" s="76">
        <v>35104.5</v>
      </c>
      <c r="E29" s="76">
        <v>35104.5</v>
      </c>
      <c r="F29" s="76"/>
      <c r="G29" s="76"/>
      <c r="H29" s="18">
        <v>35104.5</v>
      </c>
      <c r="I29" s="77"/>
      <c r="J29" s="77"/>
      <c r="K29" s="77"/>
      <c r="L29" s="77"/>
      <c r="M29" s="77"/>
      <c r="N29" s="78"/>
      <c r="O29" s="77"/>
      <c r="P29" s="77"/>
      <c r="Q29" s="77"/>
      <c r="R29" s="99"/>
    </row>
    <row r="30" spans="1:22" ht="23.25" customHeight="1" x14ac:dyDescent="0.25">
      <c r="A30" s="65" t="s">
        <v>103</v>
      </c>
      <c r="B30" s="75" t="s">
        <v>104</v>
      </c>
      <c r="C30" s="70" t="s">
        <v>9</v>
      </c>
      <c r="D30" s="79">
        <v>38300</v>
      </c>
      <c r="E30" s="79">
        <v>38300</v>
      </c>
      <c r="F30" s="79">
        <v>38300</v>
      </c>
      <c r="G30" s="79">
        <v>38300</v>
      </c>
      <c r="H30" s="79">
        <v>38300</v>
      </c>
      <c r="I30" s="79"/>
      <c r="J30" s="79"/>
      <c r="K30" s="79"/>
      <c r="L30" s="80"/>
      <c r="M30" s="80"/>
      <c r="N30" s="80"/>
      <c r="O30" s="18"/>
      <c r="P30" s="18"/>
      <c r="Q30" s="81"/>
      <c r="R30" s="99"/>
    </row>
    <row r="31" spans="1:22" ht="22.5" customHeight="1" x14ac:dyDescent="0.25">
      <c r="A31" s="65" t="s">
        <v>105</v>
      </c>
      <c r="B31" s="75" t="s">
        <v>106</v>
      </c>
      <c r="C31" s="70" t="s">
        <v>9</v>
      </c>
      <c r="D31" s="79">
        <v>28200</v>
      </c>
      <c r="E31" s="79">
        <v>28200</v>
      </c>
      <c r="F31" s="79">
        <v>28200</v>
      </c>
      <c r="G31" s="79">
        <v>28200</v>
      </c>
      <c r="H31" s="79">
        <v>28200</v>
      </c>
      <c r="I31" s="79"/>
      <c r="J31" s="79"/>
      <c r="K31" s="79"/>
      <c r="L31" s="79"/>
      <c r="M31" s="79"/>
      <c r="N31" s="79"/>
      <c r="O31" s="18"/>
      <c r="P31" s="18"/>
      <c r="Q31" s="81"/>
      <c r="R31" s="99"/>
    </row>
    <row r="32" spans="1:22" ht="25.5" customHeight="1" x14ac:dyDescent="0.25">
      <c r="A32" s="65" t="s">
        <v>107</v>
      </c>
      <c r="B32" s="75" t="s">
        <v>108</v>
      </c>
      <c r="C32" s="70" t="s">
        <v>9</v>
      </c>
      <c r="D32" s="82">
        <v>29521.1</v>
      </c>
      <c r="E32" s="82">
        <v>29521.1</v>
      </c>
      <c r="F32" s="82">
        <v>29521.1</v>
      </c>
      <c r="G32" s="82">
        <v>29521.1</v>
      </c>
      <c r="H32" s="82">
        <v>29521.1</v>
      </c>
      <c r="I32" s="82"/>
      <c r="J32" s="82"/>
      <c r="K32" s="82"/>
      <c r="L32" s="82"/>
      <c r="M32" s="82"/>
      <c r="N32" s="82"/>
      <c r="O32" s="79"/>
      <c r="P32" s="79"/>
      <c r="Q32" s="81"/>
      <c r="R32" s="99"/>
    </row>
    <row r="33" spans="1:19" ht="30.75" customHeight="1" x14ac:dyDescent="0.25">
      <c r="A33" s="65" t="s">
        <v>109</v>
      </c>
      <c r="B33" s="75" t="s">
        <v>110</v>
      </c>
      <c r="C33" s="70" t="s">
        <v>9</v>
      </c>
      <c r="D33" s="82">
        <v>32800</v>
      </c>
      <c r="E33" s="82">
        <v>32800</v>
      </c>
      <c r="F33" s="82">
        <v>32800</v>
      </c>
      <c r="G33" s="82">
        <v>32800</v>
      </c>
      <c r="H33" s="82">
        <v>32800</v>
      </c>
      <c r="I33" s="82"/>
      <c r="J33" s="82"/>
      <c r="K33" s="82"/>
      <c r="L33" s="82"/>
      <c r="M33" s="82"/>
      <c r="N33" s="82"/>
      <c r="O33" s="82"/>
      <c r="P33" s="82"/>
      <c r="Q33" s="82"/>
      <c r="R33" s="99"/>
    </row>
    <row r="34" spans="1:19" ht="14.25" customHeight="1" x14ac:dyDescent="0.25">
      <c r="A34" s="65">
        <v>18</v>
      </c>
      <c r="B34" s="72" t="s">
        <v>111</v>
      </c>
      <c r="C34" s="70" t="s">
        <v>7</v>
      </c>
      <c r="D34" s="70"/>
      <c r="E34" s="70"/>
      <c r="F34" s="70"/>
      <c r="G34" s="16"/>
      <c r="H34" s="16">
        <v>222</v>
      </c>
      <c r="I34" s="70"/>
      <c r="J34" s="70"/>
      <c r="K34" s="19"/>
      <c r="L34" s="18"/>
      <c r="M34" s="18"/>
      <c r="N34" s="18"/>
      <c r="O34" s="18"/>
      <c r="P34" s="18"/>
      <c r="Q34" s="68"/>
      <c r="R34" s="99"/>
    </row>
    <row r="35" spans="1:19" x14ac:dyDescent="0.25">
      <c r="A35" s="65" t="s">
        <v>112</v>
      </c>
      <c r="B35" s="75" t="s">
        <v>113</v>
      </c>
      <c r="C35" s="70" t="s">
        <v>7</v>
      </c>
      <c r="D35" s="70"/>
      <c r="E35" s="70"/>
      <c r="F35" s="70"/>
      <c r="G35" s="70"/>
      <c r="H35" s="70">
        <v>0</v>
      </c>
      <c r="I35" s="70"/>
      <c r="J35" s="70"/>
      <c r="K35" s="70"/>
      <c r="L35" s="70"/>
      <c r="M35" s="70"/>
      <c r="N35" s="70"/>
      <c r="O35" s="70"/>
      <c r="P35" s="70"/>
      <c r="Q35" s="57"/>
      <c r="R35" s="99"/>
    </row>
    <row r="36" spans="1:19" ht="27.75" customHeight="1" x14ac:dyDescent="0.25">
      <c r="A36" s="65" t="s">
        <v>114</v>
      </c>
      <c r="B36" s="75" t="s">
        <v>115</v>
      </c>
      <c r="C36" s="70" t="s">
        <v>7</v>
      </c>
      <c r="D36" s="70"/>
      <c r="E36" s="70"/>
      <c r="F36" s="70"/>
      <c r="G36" s="70"/>
      <c r="H36" s="70">
        <v>0</v>
      </c>
      <c r="I36" s="70"/>
      <c r="J36" s="70"/>
      <c r="K36" s="70"/>
      <c r="L36" s="70"/>
      <c r="M36" s="70"/>
      <c r="N36" s="70"/>
      <c r="O36" s="83"/>
      <c r="P36" s="83"/>
      <c r="Q36" s="57"/>
      <c r="R36" s="99"/>
    </row>
    <row r="37" spans="1:19" ht="87.75" customHeight="1" x14ac:dyDescent="0.25">
      <c r="A37" s="65">
        <v>19</v>
      </c>
      <c r="B37" s="69" t="s">
        <v>116</v>
      </c>
      <c r="C37" s="70" t="s">
        <v>8</v>
      </c>
      <c r="D37" s="84"/>
      <c r="E37" s="84"/>
      <c r="F37" s="84"/>
      <c r="G37" s="84"/>
      <c r="H37" s="84"/>
      <c r="I37" s="84"/>
      <c r="J37" s="84"/>
      <c r="K37" s="85"/>
      <c r="L37" s="85"/>
      <c r="M37" s="84"/>
      <c r="N37" s="84"/>
      <c r="O37" s="84"/>
      <c r="P37" s="84"/>
      <c r="Q37" s="71"/>
      <c r="R37" s="99"/>
    </row>
    <row r="38" spans="1:19" ht="33.75" customHeight="1" x14ac:dyDescent="0.25">
      <c r="A38" s="65">
        <v>20</v>
      </c>
      <c r="B38" s="69" t="s">
        <v>117</v>
      </c>
      <c r="C38" s="70" t="s">
        <v>8</v>
      </c>
      <c r="D38" s="84"/>
      <c r="E38" s="86"/>
      <c r="F38" s="86"/>
      <c r="G38" s="86"/>
      <c r="H38" s="86"/>
      <c r="I38" s="84"/>
      <c r="J38" s="84"/>
      <c r="K38" s="87"/>
      <c r="L38" s="87"/>
      <c r="M38" s="84"/>
      <c r="N38" s="84"/>
      <c r="O38" s="84"/>
      <c r="P38" s="84"/>
      <c r="Q38" s="71"/>
      <c r="R38" s="99"/>
      <c r="S38" s="104"/>
    </row>
    <row r="39" spans="1:19" ht="22.5" customHeight="1" x14ac:dyDescent="0.25">
      <c r="A39" s="65">
        <v>21</v>
      </c>
      <c r="B39" s="69" t="s">
        <v>118</v>
      </c>
      <c r="C39" s="70" t="s">
        <v>8</v>
      </c>
      <c r="D39" s="84"/>
      <c r="E39" s="84"/>
      <c r="F39" s="84"/>
      <c r="G39" s="84"/>
      <c r="H39" s="84"/>
      <c r="I39" s="84"/>
      <c r="J39" s="84"/>
      <c r="K39" s="87"/>
      <c r="L39" s="87"/>
      <c r="M39" s="84"/>
      <c r="N39" s="84"/>
      <c r="O39" s="84"/>
      <c r="P39" s="84"/>
      <c r="Q39" s="71"/>
      <c r="R39" s="99"/>
    </row>
    <row r="40" spans="1:19" ht="45" customHeight="1" x14ac:dyDescent="0.25">
      <c r="A40" s="65">
        <v>22</v>
      </c>
      <c r="B40" s="72" t="s">
        <v>119</v>
      </c>
      <c r="C40" s="70" t="s">
        <v>8</v>
      </c>
      <c r="D40" s="17"/>
      <c r="E40" s="17"/>
      <c r="F40" s="17"/>
      <c r="G40" s="17"/>
      <c r="H40" s="88">
        <f>2863/9266*100</f>
        <v>30.897906324195983</v>
      </c>
      <c r="I40" s="17"/>
      <c r="J40" s="17"/>
      <c r="K40" s="17"/>
      <c r="L40" s="17"/>
      <c r="M40" s="17"/>
      <c r="N40" s="17"/>
      <c r="O40" s="89"/>
      <c r="P40" s="89"/>
      <c r="Q40" s="57"/>
      <c r="R40" s="99"/>
    </row>
    <row r="41" spans="1:19" ht="38.25" customHeight="1" x14ac:dyDescent="0.25">
      <c r="A41" s="65">
        <v>23</v>
      </c>
      <c r="B41" s="72" t="s">
        <v>120</v>
      </c>
      <c r="C41" s="70" t="s">
        <v>8</v>
      </c>
      <c r="D41" s="17">
        <v>52</v>
      </c>
      <c r="E41" s="17">
        <v>52</v>
      </c>
      <c r="F41" s="17"/>
      <c r="G41" s="17"/>
      <c r="H41" s="17">
        <v>52.2</v>
      </c>
      <c r="I41" s="17"/>
      <c r="J41" s="17"/>
      <c r="K41" s="17"/>
      <c r="L41" s="17"/>
      <c r="M41" s="17"/>
      <c r="N41" s="17"/>
      <c r="O41" s="89"/>
      <c r="P41" s="89"/>
      <c r="Q41" s="57"/>
      <c r="R41" s="99"/>
    </row>
    <row r="42" spans="1:19" ht="52.5" x14ac:dyDescent="0.25">
      <c r="A42" s="65">
        <v>24</v>
      </c>
      <c r="B42" s="69" t="s">
        <v>121</v>
      </c>
      <c r="C42" s="70" t="s">
        <v>8</v>
      </c>
      <c r="D42" s="84"/>
      <c r="E42" s="84"/>
      <c r="F42" s="84"/>
      <c r="G42" s="84"/>
      <c r="H42" s="84"/>
      <c r="I42" s="84"/>
      <c r="J42" s="84"/>
      <c r="K42" s="85"/>
      <c r="L42" s="85"/>
      <c r="M42" s="84"/>
      <c r="N42" s="84"/>
      <c r="O42" s="84"/>
      <c r="P42" s="84"/>
      <c r="Q42" s="61"/>
      <c r="R42" s="99"/>
    </row>
    <row r="43" spans="1:19" ht="65.25" customHeight="1" x14ac:dyDescent="0.25">
      <c r="A43" s="65">
        <v>25</v>
      </c>
      <c r="B43" s="69" t="s">
        <v>122</v>
      </c>
      <c r="C43" s="70" t="s">
        <v>8</v>
      </c>
      <c r="D43" s="86"/>
      <c r="E43" s="86"/>
      <c r="F43" s="86"/>
      <c r="G43" s="86"/>
      <c r="H43" s="86"/>
      <c r="I43" s="84"/>
      <c r="J43" s="84"/>
      <c r="K43" s="85"/>
      <c r="L43" s="85"/>
      <c r="M43" s="84"/>
      <c r="N43" s="84"/>
      <c r="O43" s="84"/>
      <c r="P43" s="84"/>
      <c r="Q43" s="71"/>
      <c r="R43" s="99"/>
    </row>
    <row r="44" spans="1:19" ht="44.25" customHeight="1" x14ac:dyDescent="0.25">
      <c r="A44" s="65">
        <v>26</v>
      </c>
      <c r="B44" s="90" t="s">
        <v>123</v>
      </c>
      <c r="C44" s="70" t="s">
        <v>8</v>
      </c>
      <c r="D44" s="84"/>
      <c r="E44" s="84"/>
      <c r="F44" s="84"/>
      <c r="G44" s="84"/>
      <c r="H44" s="84"/>
      <c r="I44" s="84"/>
      <c r="J44" s="84"/>
      <c r="K44" s="91"/>
      <c r="L44" s="91"/>
      <c r="M44" s="84"/>
      <c r="N44" s="84"/>
      <c r="O44" s="84"/>
      <c r="P44" s="84"/>
      <c r="Q44" s="61"/>
      <c r="R44" s="99"/>
    </row>
    <row r="45" spans="1:19" ht="46.5" customHeight="1" x14ac:dyDescent="0.25">
      <c r="A45" s="65">
        <v>27</v>
      </c>
      <c r="B45" s="75" t="s">
        <v>124</v>
      </c>
      <c r="C45" s="70" t="s">
        <v>8</v>
      </c>
      <c r="D45" s="17">
        <v>35.200000000000003</v>
      </c>
      <c r="E45" s="17">
        <v>35.200000000000003</v>
      </c>
      <c r="F45" s="17">
        <v>35.200000000000003</v>
      </c>
      <c r="G45" s="17">
        <v>35.200000000000003</v>
      </c>
      <c r="H45" s="17">
        <v>35.200000000000003</v>
      </c>
      <c r="I45" s="17"/>
      <c r="J45" s="17"/>
      <c r="K45" s="17"/>
      <c r="L45" s="17"/>
      <c r="M45" s="17"/>
      <c r="N45" s="17"/>
      <c r="O45" s="70"/>
      <c r="P45" s="70"/>
      <c r="Q45" s="57"/>
      <c r="R45" s="99"/>
    </row>
    <row r="46" spans="1:19" ht="42" customHeight="1" x14ac:dyDescent="0.25">
      <c r="A46" s="65">
        <v>28</v>
      </c>
      <c r="B46" s="92" t="s">
        <v>125</v>
      </c>
      <c r="C46" s="70" t="s">
        <v>8</v>
      </c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71"/>
      <c r="R46" s="99"/>
    </row>
    <row r="47" spans="1:19" ht="52.5" x14ac:dyDescent="0.25">
      <c r="A47" s="65">
        <v>29</v>
      </c>
      <c r="B47" s="69" t="s">
        <v>126</v>
      </c>
      <c r="C47" s="70" t="s">
        <v>8</v>
      </c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61"/>
      <c r="R47" s="99"/>
    </row>
    <row r="48" spans="1:19" ht="54.75" customHeight="1" x14ac:dyDescent="0.25">
      <c r="A48" s="65">
        <v>30</v>
      </c>
      <c r="B48" s="72" t="s">
        <v>127</v>
      </c>
      <c r="C48" s="70" t="s">
        <v>8</v>
      </c>
      <c r="D48" s="70">
        <v>51.11</v>
      </c>
      <c r="E48" s="70">
        <v>51.11</v>
      </c>
      <c r="F48" s="70">
        <v>51.11</v>
      </c>
      <c r="G48" s="70">
        <v>51.11</v>
      </c>
      <c r="H48" s="70">
        <v>51.11</v>
      </c>
      <c r="I48" s="70"/>
      <c r="J48" s="70"/>
      <c r="K48" s="70"/>
      <c r="L48" s="70"/>
      <c r="M48" s="70"/>
      <c r="N48" s="70"/>
      <c r="O48" s="70"/>
      <c r="P48" s="70"/>
      <c r="Q48" s="57"/>
      <c r="R48" s="99"/>
    </row>
    <row r="49" spans="1:20" s="106" customFormat="1" ht="20.25" customHeight="1" x14ac:dyDescent="0.25">
      <c r="A49" s="93"/>
      <c r="B49" s="94" t="s">
        <v>128</v>
      </c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3"/>
      <c r="O49" s="93"/>
      <c r="P49" s="93"/>
      <c r="Q49" s="93"/>
      <c r="R49" s="105"/>
      <c r="S49" s="93"/>
      <c r="T49" s="93"/>
    </row>
    <row r="50" spans="1:20" s="112" customFormat="1" ht="20.25" customHeight="1" x14ac:dyDescent="0.25">
      <c r="A50"/>
      <c r="B50" s="107"/>
      <c r="C50" s="107"/>
      <c r="D50" s="107"/>
      <c r="E50" s="108"/>
      <c r="F50" s="108"/>
      <c r="G50" s="108"/>
      <c r="H50" s="108"/>
      <c r="I50" s="108"/>
      <c r="J50" s="108"/>
      <c r="K50" s="109"/>
      <c r="L50" s="109"/>
      <c r="M50" s="108"/>
      <c r="N50" s="110"/>
      <c r="O50" s="110"/>
      <c r="P50" s="110"/>
      <c r="Q50"/>
      <c r="R50" s="111"/>
      <c r="S50"/>
      <c r="T50"/>
    </row>
    <row r="51" spans="1:20" s="112" customFormat="1" ht="20.25" customHeight="1" x14ac:dyDescent="0.25">
      <c r="A51"/>
      <c r="B51" s="107"/>
      <c r="C51" s="107"/>
      <c r="D51" s="107"/>
      <c r="E51" s="107"/>
      <c r="F51" s="107"/>
      <c r="G51" s="107"/>
      <c r="H51" s="107"/>
      <c r="I51" s="107"/>
      <c r="J51" s="107"/>
      <c r="K51" s="113"/>
      <c r="L51" s="113"/>
      <c r="M51" s="107"/>
      <c r="N51"/>
      <c r="O51"/>
      <c r="P51"/>
      <c r="Q51"/>
      <c r="R51" s="111"/>
      <c r="S51"/>
      <c r="T51"/>
    </row>
    <row r="53" spans="1:20" s="112" customFormat="1" x14ac:dyDescent="0.25">
      <c r="A53"/>
      <c r="B53" s="114"/>
      <c r="C53"/>
      <c r="D53"/>
      <c r="E53"/>
      <c r="F53"/>
      <c r="G53"/>
      <c r="H53"/>
      <c r="I53"/>
      <c r="J53"/>
      <c r="K53" s="115"/>
      <c r="L53" s="115"/>
      <c r="M53"/>
      <c r="N53"/>
      <c r="O53"/>
      <c r="P53"/>
      <c r="Q53"/>
      <c r="R53" s="111"/>
      <c r="S53"/>
      <c r="T53"/>
    </row>
    <row r="54" spans="1:20" s="112" customFormat="1" ht="62.25" customHeight="1" x14ac:dyDescent="0.25">
      <c r="A54"/>
      <c r="B54" s="116"/>
      <c r="C54" s="116"/>
      <c r="D54" s="116"/>
      <c r="E54"/>
      <c r="F54"/>
      <c r="G54"/>
      <c r="H54"/>
      <c r="I54"/>
      <c r="J54"/>
      <c r="K54" s="115"/>
      <c r="L54" s="115"/>
      <c r="M54"/>
      <c r="N54"/>
      <c r="O54"/>
      <c r="P54"/>
      <c r="Q54"/>
      <c r="R54" s="111"/>
      <c r="S54"/>
      <c r="T54"/>
    </row>
  </sheetData>
  <mergeCells count="5">
    <mergeCell ref="B1:Q1"/>
    <mergeCell ref="B12:Q12"/>
    <mergeCell ref="B28:Q28"/>
    <mergeCell ref="B49:M49"/>
    <mergeCell ref="B54:D54"/>
  </mergeCells>
  <pageMargins left="0.39370078740157483" right="0.19685039370078741" top="0.55118110236220474" bottom="0.55118110236220474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Форма №1</vt:lpstr>
      <vt:lpstr>Форма №2</vt:lpstr>
      <vt:lpstr>1-кв 2023 АИС </vt:lpstr>
      <vt:lpstr>'1-кв 2023 АИС '!Заголовки_для_печати</vt:lpstr>
    </vt:vector>
  </TitlesOfParts>
  <Company>Министерство Экономики РД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Абакар Юсупович</dc:creator>
  <cp:lastModifiedBy>saa</cp:lastModifiedBy>
  <cp:lastPrinted>2023-04-26T06:39:44Z</cp:lastPrinted>
  <dcterms:created xsi:type="dcterms:W3CDTF">2016-03-09T12:54:19Z</dcterms:created>
  <dcterms:modified xsi:type="dcterms:W3CDTF">2023-09-26T08:31:48Z</dcterms:modified>
</cp:coreProperties>
</file>