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ВОД 2023 3 КВАРТАЛ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26" i="1"/>
  <c r="C26"/>
  <c r="E26" s="1"/>
  <c r="D25" l="1"/>
  <c r="E25" s="1"/>
  <c r="C25"/>
  <c r="D24"/>
  <c r="E24" s="1"/>
  <c r="C24"/>
  <c r="E23"/>
  <c r="E22"/>
  <c r="D22"/>
  <c r="C22"/>
  <c r="E21"/>
  <c r="E20"/>
  <c r="E19"/>
  <c r="E18"/>
  <c r="E17"/>
  <c r="D17"/>
  <c r="C17"/>
  <c r="E16"/>
  <c r="D16"/>
  <c r="C16"/>
  <c r="E15"/>
  <c r="D15"/>
  <c r="C15"/>
  <c r="E14"/>
  <c r="D14"/>
  <c r="C14"/>
  <c r="E13"/>
  <c r="D13"/>
  <c r="C13"/>
  <c r="E12"/>
  <c r="E11"/>
  <c r="E10"/>
  <c r="D10"/>
  <c r="C10"/>
  <c r="E9"/>
  <c r="D9"/>
  <c r="C9"/>
  <c r="E8"/>
  <c r="D8"/>
  <c r="C8"/>
  <c r="E7"/>
  <c r="C7"/>
  <c r="D6"/>
  <c r="E6" s="1"/>
  <c r="C6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D5"/>
  <c r="C5"/>
  <c r="E5" l="1"/>
</calcChain>
</file>

<file path=xl/sharedStrings.xml><?xml version="1.0" encoding="utf-8"?>
<sst xmlns="http://schemas.openxmlformats.org/spreadsheetml/2006/main" count="28" uniqueCount="28">
  <si>
    <t>Отчет о выполнении муниципальных программ  МР «Кизилюртовский район» за 3 квартал 2023</t>
  </si>
  <si>
    <t>№ п/п</t>
  </si>
  <si>
    <t>Муниципальные программы</t>
  </si>
  <si>
    <t>План на 2023 год  с учетом изменений    (тыс. руб.)</t>
  </si>
  <si>
    <t>Фактически  использовано  средств за 3 кв. 2023 (тыс. руб.)</t>
  </si>
  <si>
    <t>% исполнения</t>
  </si>
  <si>
    <t>Раздел 1 "Развитие агропромышленного комплекса" в составе Комплексной программы СЭР МР "Кизилюртовский район" на 2022-2024 годы (П-170 от 26.11.2021)</t>
  </si>
  <si>
    <t>Раздел 2 "Развитие культуры" в составе Комплексной программы СЭР МР "Кизилюртовский район" на 2022-2024 годы (П-170 от 26.11.2021)</t>
  </si>
  <si>
    <t>Раздел 3 "Развитие туризма" в составе Комплексной программы СЭР МР "Кизилюртовский район" на 2022-2024 годы (П-170 от 26.11.2021)</t>
  </si>
  <si>
    <t>Раздел 4 "Развитие молодежной политики" в составе Комплексной программы СЭР МР "Кизилюртовский район" на 2022-2024 годы (П-170 от 26.11.2021)</t>
  </si>
  <si>
    <t>Раздел 5 "Развитие физической культуры и спорта" в составе Комплексной программы СЭР МР "Кизилюртовский район" на 2022-2024 годы (П-170 от 26.11.2021)</t>
  </si>
  <si>
    <t>Раздел 6 "Развитие системы образования" в составе Комплексной программы СЭР МР "Кизилюртовский район" на 2022-2024 годы (П-170 от 26.11.2021)</t>
  </si>
  <si>
    <t>Раздел 7 "Развитие жилищно-коммунального хозяйства" в составе Комплексной программы СЭР МР "Кизилюртовский район" на 2022-2024 годы (П-170 от 26.11.2021)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</si>
  <si>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в МР «Кизилюртовский район» на 2019-2022 годы"  (П-100 от 03.09.2018г.)</t>
  </si>
  <si>
    <t>Муниципальная Программа "Комплексные меры противодействия злоупотреблению наркотическими средствами и их незаконному обороту на территории Кизилюртовского района на 2021-2022 годы" (П-158 от 25.11.2020)</t>
  </si>
  <si>
    <t>Муниципальная программа МР "Кизилюртовский район" О противодействии коррупции в МР "Кизилюртовкий район" на 2019-2023 годы" (П-115 от 02.11.2018г.)</t>
  </si>
  <si>
    <t>Комплексная программа  противодействие идеологии терроризма в МР «Кизилюртовский район» на 2022 год (П-163 от 15.11.2021)</t>
  </si>
  <si>
    <t>Муниципальная программа "Профилактика правонарушений и противодействие преступности в Кизилюртовском районе на 2021 -2022 годы (П-161 от 26.11.2020)</t>
  </si>
  <si>
    <t>Муниципальная программа "Формирование законопослушного поведения участников дорожного движения в МР "Кизилюртовский район" на 2021-2022 годы" (П-160 от 26.11.2020)</t>
  </si>
  <si>
    <t>Муниципальная программа "Оформление права собственности и использование имущества МР "Кизилюртовский район" на 2020-2022 годы"  (П-120 от 01.11.2019)</t>
  </si>
  <si>
    <t>Муниципальная программа "Развитие муниципальной службы в муниципальном районе "Кизилюртовский район" Республики Дагестан  на 2020-2022 годы" (П-109 от 07.10.2019)</t>
  </si>
  <si>
    <t>Муниципальная программа "Ремонт автомобильных дорог общего пользования местного значения МР "Кизилюртовский район" на        2022-2024 годы" (П-53 от 25.03.2022)</t>
  </si>
  <si>
    <t>Муниципальная программа "Формирование современной городской среды" на территории МР "Кизилюртовский район" на 2019-2024 годы" (П-08 от 20.01.2020 г.)</t>
  </si>
  <si>
    <t xml:space="preserve">Муниципальная программа «Развитие и поддержка  малого и среднего предпринимательства в МР «Кизилюртовский район»  на 2022 – 2024 годы  (П - от 22.04.2022 №72 ) </t>
  </si>
  <si>
    <t>Муниципальная программа Цифровая трансформация в «МР Кизилюртовский район.» на 2023-2024 гг.</t>
  </si>
  <si>
    <t>Муниципальная программа  «Профилактика и противодействие идеологии эктремизма в МР «Кизилюртовский район» на 2023-2025 годы»</t>
  </si>
  <si>
    <t>Муниципальная программа « Противодействие нелегальной миграции в МР «Кизилюртовский район» на 2023-2025 годы»</t>
  </si>
  <si>
    <t>Всего по программам: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</si>
</sst>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2" fontId="2" fillId="2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87;&#1086;%20&#1087;&#1088;&#1086;&#1075;&#1088;&#1072;&#1084;&#1084;&#1072;&#1084;%20%20&#1079;&#1072;%203%20&#1082;&#1074;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"/>
      <sheetName val="УСХ"/>
      <sheetName val="Культура "/>
      <sheetName val="Туризм "/>
      <sheetName val="ФК и СПОРТ"/>
      <sheetName val="МП"/>
      <sheetName val="Образование "/>
      <sheetName val="МСП"/>
      <sheetName val="Наркотики "/>
      <sheetName val="Коррупция"/>
      <sheetName val="Антитеррор"/>
      <sheetName val="Преступность"/>
      <sheetName val="ОБДД"/>
      <sheetName val="Экстремизм "/>
      <sheetName val="Мигрант "/>
      <sheetName val="ЗИО "/>
      <sheetName val="ГО и ЧС"/>
      <sheetName val="Приложение 1"/>
      <sheetName val="Приложение 2"/>
    </sheetNames>
    <sheetDataSet>
      <sheetData sheetId="0"/>
      <sheetData sheetId="1">
        <row r="17">
          <cell r="D17">
            <v>7910</v>
          </cell>
          <cell r="N17">
            <v>2050</v>
          </cell>
        </row>
      </sheetData>
      <sheetData sheetId="2">
        <row r="27">
          <cell r="D27">
            <v>1023.17914</v>
          </cell>
          <cell r="N27">
            <v>864.70913999999993</v>
          </cell>
        </row>
      </sheetData>
      <sheetData sheetId="3">
        <row r="15">
          <cell r="D15">
            <v>250</v>
          </cell>
        </row>
      </sheetData>
      <sheetData sheetId="4">
        <row r="19">
          <cell r="N19">
            <v>1790.5</v>
          </cell>
        </row>
      </sheetData>
      <sheetData sheetId="5">
        <row r="31">
          <cell r="N31">
            <v>459.25</v>
          </cell>
        </row>
      </sheetData>
      <sheetData sheetId="6">
        <row r="19">
          <cell r="C19">
            <v>94236.420000000013</v>
          </cell>
          <cell r="M19">
            <v>47878.400000000001</v>
          </cell>
        </row>
      </sheetData>
      <sheetData sheetId="7">
        <row r="8">
          <cell r="D8">
            <v>65</v>
          </cell>
          <cell r="N8">
            <v>65</v>
          </cell>
        </row>
      </sheetData>
      <sheetData sheetId="8">
        <row r="14">
          <cell r="D14">
            <v>55</v>
          </cell>
          <cell r="N14">
            <v>0</v>
          </cell>
        </row>
      </sheetData>
      <sheetData sheetId="9">
        <row r="13">
          <cell r="D13">
            <v>50</v>
          </cell>
          <cell r="N13">
            <v>0</v>
          </cell>
        </row>
      </sheetData>
      <sheetData sheetId="10">
        <row r="14">
          <cell r="D14">
            <v>65</v>
          </cell>
          <cell r="N14">
            <v>0</v>
          </cell>
        </row>
      </sheetData>
      <sheetData sheetId="11">
        <row r="14">
          <cell r="D14">
            <v>40</v>
          </cell>
          <cell r="N14">
            <v>0</v>
          </cell>
        </row>
      </sheetData>
      <sheetData sheetId="12">
        <row r="13">
          <cell r="D13">
            <v>50</v>
          </cell>
          <cell r="N13">
            <v>0</v>
          </cell>
        </row>
      </sheetData>
      <sheetData sheetId="13">
        <row r="13">
          <cell r="D13">
            <v>35</v>
          </cell>
          <cell r="N13">
            <v>0</v>
          </cell>
        </row>
      </sheetData>
      <sheetData sheetId="14">
        <row r="12">
          <cell r="D12">
            <v>5</v>
          </cell>
          <cell r="N12">
            <v>0</v>
          </cell>
        </row>
      </sheetData>
      <sheetData sheetId="15"/>
      <sheetData sheetId="16"/>
      <sheetData sheetId="17">
        <row r="58">
          <cell r="O58">
            <v>950</v>
          </cell>
        </row>
        <row r="67">
          <cell r="O67">
            <v>2000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6"/>
  <sheetViews>
    <sheetView tabSelected="1" topLeftCell="A16" zoomScale="70" zoomScaleNormal="70" workbookViewId="0">
      <selection activeCell="C25" sqref="C25"/>
    </sheetView>
  </sheetViews>
  <sheetFormatPr defaultRowHeight="15"/>
  <cols>
    <col min="1" max="1" width="8.5703125" bestFit="1" customWidth="1"/>
    <col min="2" max="2" width="59.28515625" customWidth="1"/>
    <col min="3" max="3" width="17.140625" bestFit="1" customWidth="1"/>
    <col min="4" max="4" width="19.7109375" bestFit="1" customWidth="1"/>
    <col min="5" max="5" width="12.140625" bestFit="1" customWidth="1"/>
  </cols>
  <sheetData>
    <row r="2" spans="1:5" ht="18.75">
      <c r="A2" s="15" t="s">
        <v>0</v>
      </c>
      <c r="B2" s="16"/>
      <c r="C2" s="16"/>
      <c r="D2" s="16"/>
      <c r="E2" s="17"/>
    </row>
    <row r="3" spans="1:5" ht="93.75">
      <c r="A3" s="1" t="s">
        <v>1</v>
      </c>
      <c r="B3" s="1" t="s">
        <v>2</v>
      </c>
      <c r="C3" s="2" t="s">
        <v>3</v>
      </c>
      <c r="D3" s="2" t="s">
        <v>4</v>
      </c>
      <c r="E3" s="1" t="s">
        <v>5</v>
      </c>
    </row>
    <row r="4" spans="1:5" ht="18.75">
      <c r="A4" s="3">
        <v>1</v>
      </c>
      <c r="B4" s="3">
        <v>2</v>
      </c>
      <c r="C4" s="4">
        <v>3</v>
      </c>
      <c r="D4" s="4">
        <v>4</v>
      </c>
      <c r="E4" s="3">
        <v>5</v>
      </c>
    </row>
    <row r="5" spans="1:5" ht="75">
      <c r="A5" s="4">
        <v>1</v>
      </c>
      <c r="B5" s="5" t="s">
        <v>6</v>
      </c>
      <c r="C5" s="6">
        <f>[1]УСХ!D17</f>
        <v>7910</v>
      </c>
      <c r="D5" s="6">
        <f>[1]УСХ!N17</f>
        <v>2050</v>
      </c>
      <c r="E5" s="6">
        <f>D5/C5*100</f>
        <v>25.916561314791402</v>
      </c>
    </row>
    <row r="6" spans="1:5" ht="75">
      <c r="A6" s="4">
        <f>A5+1</f>
        <v>2</v>
      </c>
      <c r="B6" s="5" t="s">
        <v>7</v>
      </c>
      <c r="C6" s="7">
        <f>'[1]Культура '!D27</f>
        <v>1023.17914</v>
      </c>
      <c r="D6" s="6">
        <f>'[1]Культура '!N27</f>
        <v>864.70913999999993</v>
      </c>
      <c r="E6" s="6">
        <f t="shared" ref="E6:E25" si="0">D6/C6*100</f>
        <v>84.511998553840726</v>
      </c>
    </row>
    <row r="7" spans="1:5" ht="75">
      <c r="A7" s="4">
        <f t="shared" ref="A7:A25" si="1">A6+1</f>
        <v>3</v>
      </c>
      <c r="B7" s="5" t="s">
        <v>8</v>
      </c>
      <c r="C7" s="6">
        <f>'[1]Туризм '!D15</f>
        <v>250</v>
      </c>
      <c r="D7" s="7">
        <v>50</v>
      </c>
      <c r="E7" s="6">
        <f t="shared" si="0"/>
        <v>20</v>
      </c>
    </row>
    <row r="8" spans="1:5" ht="75">
      <c r="A8" s="4">
        <f t="shared" si="1"/>
        <v>4</v>
      </c>
      <c r="B8" s="5" t="s">
        <v>9</v>
      </c>
      <c r="C8" s="6">
        <f>'[1]Приложение 1'!O58</f>
        <v>950</v>
      </c>
      <c r="D8" s="6">
        <f>[1]МП!N31</f>
        <v>459.25</v>
      </c>
      <c r="E8" s="6">
        <f t="shared" si="0"/>
        <v>48.342105263157897</v>
      </c>
    </row>
    <row r="9" spans="1:5" ht="75">
      <c r="A9" s="4">
        <f t="shared" si="1"/>
        <v>5</v>
      </c>
      <c r="B9" s="5" t="s">
        <v>10</v>
      </c>
      <c r="C9" s="6">
        <f>'[1]Приложение 1'!O67</f>
        <v>2000</v>
      </c>
      <c r="D9" s="6">
        <f>'[1]ФК и СПОРТ'!N19</f>
        <v>1790.5</v>
      </c>
      <c r="E9" s="6">
        <f t="shared" si="0"/>
        <v>89.525000000000006</v>
      </c>
    </row>
    <row r="10" spans="1:5" ht="75">
      <c r="A10" s="4">
        <f t="shared" si="1"/>
        <v>6</v>
      </c>
      <c r="B10" s="5" t="s">
        <v>11</v>
      </c>
      <c r="C10" s="7">
        <f>'[1]Образование '!C19</f>
        <v>94236.420000000013</v>
      </c>
      <c r="D10" s="7">
        <f>'[1]Образование '!M19</f>
        <v>47878.400000000001</v>
      </c>
      <c r="E10" s="6">
        <f t="shared" si="0"/>
        <v>50.806683870206435</v>
      </c>
    </row>
    <row r="11" spans="1:5" ht="75">
      <c r="A11" s="4">
        <f t="shared" si="1"/>
        <v>7</v>
      </c>
      <c r="B11" s="5" t="s">
        <v>12</v>
      </c>
      <c r="C11" s="7">
        <v>24906</v>
      </c>
      <c r="D11" s="7">
        <v>20500.099999999999</v>
      </c>
      <c r="E11" s="6">
        <f t="shared" si="0"/>
        <v>82.30988516823254</v>
      </c>
    </row>
    <row r="12" spans="1:5" ht="112.5">
      <c r="A12" s="4">
        <f t="shared" si="1"/>
        <v>8</v>
      </c>
      <c r="B12" s="8" t="s">
        <v>13</v>
      </c>
      <c r="C12" s="7">
        <v>2449</v>
      </c>
      <c r="D12" s="7">
        <v>0</v>
      </c>
      <c r="E12" s="6">
        <f t="shared" si="0"/>
        <v>0</v>
      </c>
    </row>
    <row r="13" spans="1:5" ht="93.75">
      <c r="A13" s="4">
        <f t="shared" si="1"/>
        <v>9</v>
      </c>
      <c r="B13" s="8" t="s">
        <v>14</v>
      </c>
      <c r="C13" s="7">
        <f>'[1]Наркотики '!D14</f>
        <v>55</v>
      </c>
      <c r="D13" s="7">
        <f>'[1]Наркотики '!N14</f>
        <v>0</v>
      </c>
      <c r="E13" s="6">
        <f t="shared" si="0"/>
        <v>0</v>
      </c>
    </row>
    <row r="14" spans="1:5" ht="75">
      <c r="A14" s="4">
        <f t="shared" si="1"/>
        <v>10</v>
      </c>
      <c r="B14" s="8" t="s">
        <v>15</v>
      </c>
      <c r="C14" s="7">
        <f>[1]Коррупция!D13</f>
        <v>50</v>
      </c>
      <c r="D14" s="7">
        <f>[1]Коррупция!N13</f>
        <v>0</v>
      </c>
      <c r="E14" s="6">
        <f t="shared" si="0"/>
        <v>0</v>
      </c>
    </row>
    <row r="15" spans="1:5" ht="56.25">
      <c r="A15" s="4">
        <f t="shared" si="1"/>
        <v>11</v>
      </c>
      <c r="B15" s="8" t="s">
        <v>16</v>
      </c>
      <c r="C15" s="7">
        <f>[1]Антитеррор!D14</f>
        <v>65</v>
      </c>
      <c r="D15" s="7">
        <f>[1]Антитеррор!N14</f>
        <v>0</v>
      </c>
      <c r="E15" s="6">
        <f t="shared" si="0"/>
        <v>0</v>
      </c>
    </row>
    <row r="16" spans="1:5" ht="75">
      <c r="A16" s="4">
        <f t="shared" si="1"/>
        <v>12</v>
      </c>
      <c r="B16" s="8" t="s">
        <v>17</v>
      </c>
      <c r="C16" s="7">
        <f>[1]Преступность!D14</f>
        <v>40</v>
      </c>
      <c r="D16" s="7">
        <f>[1]Преступность!N14</f>
        <v>0</v>
      </c>
      <c r="E16" s="6">
        <f t="shared" si="0"/>
        <v>0</v>
      </c>
    </row>
    <row r="17" spans="1:5" ht="75">
      <c r="A17" s="4">
        <f t="shared" si="1"/>
        <v>13</v>
      </c>
      <c r="B17" s="8" t="s">
        <v>18</v>
      </c>
      <c r="C17" s="7">
        <f>[1]ОБДД!D13</f>
        <v>50</v>
      </c>
      <c r="D17" s="7">
        <f>[1]ОБДД!N13</f>
        <v>0</v>
      </c>
      <c r="E17" s="6">
        <f t="shared" si="0"/>
        <v>0</v>
      </c>
    </row>
    <row r="18" spans="1:5" ht="75">
      <c r="A18" s="4">
        <f t="shared" si="1"/>
        <v>14</v>
      </c>
      <c r="B18" s="8" t="s">
        <v>19</v>
      </c>
      <c r="C18" s="9">
        <v>762</v>
      </c>
      <c r="D18" s="7">
        <v>161.19999999999999</v>
      </c>
      <c r="E18" s="6">
        <f t="shared" si="0"/>
        <v>21.154855643044616</v>
      </c>
    </row>
    <row r="19" spans="1:5" ht="93.75">
      <c r="A19" s="4">
        <f t="shared" si="1"/>
        <v>15</v>
      </c>
      <c r="B19" s="8" t="s">
        <v>20</v>
      </c>
      <c r="C19" s="7">
        <v>173.4</v>
      </c>
      <c r="D19" s="7">
        <v>96</v>
      </c>
      <c r="E19" s="6">
        <f t="shared" si="0"/>
        <v>55.363321799307954</v>
      </c>
    </row>
    <row r="20" spans="1:5" ht="93.75">
      <c r="A20" s="4">
        <f t="shared" si="1"/>
        <v>16</v>
      </c>
      <c r="B20" s="5" t="s">
        <v>21</v>
      </c>
      <c r="C20" s="7">
        <v>88285.157999999996</v>
      </c>
      <c r="D20" s="7">
        <v>86948.6</v>
      </c>
      <c r="E20" s="6">
        <f t="shared" si="0"/>
        <v>98.486089813646828</v>
      </c>
    </row>
    <row r="21" spans="1:5" ht="75">
      <c r="A21" s="4">
        <f t="shared" si="1"/>
        <v>17</v>
      </c>
      <c r="B21" s="8" t="s">
        <v>22</v>
      </c>
      <c r="C21" s="7">
        <v>9020.2999999999993</v>
      </c>
      <c r="D21" s="7">
        <v>9045.4</v>
      </c>
      <c r="E21" s="6">
        <f t="shared" si="0"/>
        <v>100.2782612551689</v>
      </c>
    </row>
    <row r="22" spans="1:5" ht="93.75">
      <c r="A22" s="4">
        <f t="shared" si="1"/>
        <v>18</v>
      </c>
      <c r="B22" s="8" t="s">
        <v>23</v>
      </c>
      <c r="C22" s="7">
        <f>[1]МСП!D8</f>
        <v>65</v>
      </c>
      <c r="D22" s="7">
        <f>[1]МСП!N8</f>
        <v>65</v>
      </c>
      <c r="E22" s="6">
        <f t="shared" si="0"/>
        <v>100</v>
      </c>
    </row>
    <row r="23" spans="1:5" ht="56.25">
      <c r="A23" s="4">
        <f t="shared" si="1"/>
        <v>19</v>
      </c>
      <c r="B23" s="10" t="s">
        <v>24</v>
      </c>
      <c r="C23" s="7">
        <v>340</v>
      </c>
      <c r="D23" s="7">
        <v>89.7</v>
      </c>
      <c r="E23" s="6">
        <f t="shared" si="0"/>
        <v>26.382352941176475</v>
      </c>
    </row>
    <row r="24" spans="1:5" ht="56.25">
      <c r="A24" s="4">
        <f t="shared" si="1"/>
        <v>20</v>
      </c>
      <c r="B24" s="11" t="s">
        <v>25</v>
      </c>
      <c r="C24" s="7">
        <f>'[1]Экстремизм '!D13</f>
        <v>35</v>
      </c>
      <c r="D24" s="7">
        <f>'[1]Экстремизм '!N13</f>
        <v>0</v>
      </c>
      <c r="E24" s="6">
        <f t="shared" si="0"/>
        <v>0</v>
      </c>
    </row>
    <row r="25" spans="1:5" ht="56.25">
      <c r="A25" s="4">
        <f t="shared" si="1"/>
        <v>21</v>
      </c>
      <c r="B25" s="11" t="s">
        <v>26</v>
      </c>
      <c r="C25" s="7">
        <f>'[1]Мигрант '!D12</f>
        <v>5</v>
      </c>
      <c r="D25" s="7">
        <f>'[1]Мигрант '!N12</f>
        <v>0</v>
      </c>
      <c r="E25" s="6">
        <f t="shared" si="0"/>
        <v>0</v>
      </c>
    </row>
    <row r="26" spans="1:5" ht="18.75">
      <c r="A26" s="3"/>
      <c r="B26" s="12" t="s">
        <v>27</v>
      </c>
      <c r="C26" s="13">
        <f>SUM(C5:C25)</f>
        <v>232670.45713999998</v>
      </c>
      <c r="D26" s="13">
        <f>SUM(D5:D25)</f>
        <v>169998.85913999999</v>
      </c>
      <c r="E26" s="14">
        <f>D26/C26*100</f>
        <v>73.06422191697078</v>
      </c>
    </row>
  </sheetData>
  <mergeCells count="1">
    <mergeCell ref="A2:E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 2023 3 КВАРТАЛ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2023-11-30T13:47:23Z</dcterms:modified>
</cp:coreProperties>
</file>