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60" windowHeight="6030" activeTab="0"/>
  </bookViews>
  <sheets>
    <sheet name="2017" sheetId="1" r:id="rId1"/>
    <sheet name="Лист2" sheetId="2" r:id="rId2"/>
    <sheet name="Лист3" sheetId="3" r:id="rId3"/>
  </sheets>
  <definedNames>
    <definedName name="_xlfn.BAHTTEXT" hidden="1">#NAME?</definedName>
    <definedName name="_xlnm.Print_Area" localSheetId="0">'2017'!$A$1:$F$216</definedName>
  </definedNames>
  <calcPr fullCalcOnLoad="1"/>
</workbook>
</file>

<file path=xl/sharedStrings.xml><?xml version="1.0" encoding="utf-8"?>
<sst xmlns="http://schemas.openxmlformats.org/spreadsheetml/2006/main" count="846" uniqueCount="206">
  <si>
    <t>РЗ</t>
  </si>
  <si>
    <t>ПР</t>
  </si>
  <si>
    <t>ЦСР</t>
  </si>
  <si>
    <t>ВР</t>
  </si>
  <si>
    <t>Резервные фонды</t>
  </si>
  <si>
    <t>Другие общегосударственные вопросы</t>
  </si>
  <si>
    <t>Дворцы и дома культуры</t>
  </si>
  <si>
    <t>Библиотеки</t>
  </si>
  <si>
    <t>01</t>
  </si>
  <si>
    <t>02</t>
  </si>
  <si>
    <t>03</t>
  </si>
  <si>
    <t>04</t>
  </si>
  <si>
    <t>05</t>
  </si>
  <si>
    <t>07</t>
  </si>
  <si>
    <t>09</t>
  </si>
  <si>
    <t>08</t>
  </si>
  <si>
    <t>06</t>
  </si>
  <si>
    <t>11</t>
  </si>
  <si>
    <t>10</t>
  </si>
  <si>
    <t>Наименование показателя</t>
  </si>
  <si>
    <t>Общегосударственные вопросы</t>
  </si>
  <si>
    <t>Центральный аппарат</t>
  </si>
  <si>
    <t>Национальная экономика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</si>
  <si>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</si>
  <si>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</si>
  <si>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</si>
  <si>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</si>
  <si>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Обеспечение деятельности подведомственных учреждений</t>
  </si>
  <si>
    <t>Периодическая печать и издательства</t>
  </si>
  <si>
    <t>Социальная политика</t>
  </si>
  <si>
    <t>000</t>
  </si>
  <si>
    <t>Пенсионное обеспечение</t>
  </si>
  <si>
    <t>500</t>
  </si>
  <si>
    <t>12</t>
  </si>
  <si>
    <t>14</t>
  </si>
  <si>
    <t>Бюджетные инвестиции в объекты капитального строительства собственности муниципальных образований</t>
  </si>
  <si>
    <t>Благоустройство</t>
  </si>
  <si>
    <t>Представление гражданам субсидий на оплату ЖКУ</t>
  </si>
  <si>
    <t>Физическая культура и спорт</t>
  </si>
  <si>
    <t>Средства массовой информации</t>
  </si>
  <si>
    <t>13</t>
  </si>
  <si>
    <t>Массовый спорт</t>
  </si>
  <si>
    <t>Органы юстиции</t>
  </si>
  <si>
    <t>Молодежная политика и оздоровление детей</t>
  </si>
  <si>
    <t>Межбюджетные трансферты бюджетам субъектов Российской Федерации и муниципальных образований общего характера</t>
  </si>
  <si>
    <t>Мероприятия по борьбе с беспризорностью по опеке и попечительству</t>
  </si>
  <si>
    <t>Сельское хозяйство и рыболовство</t>
  </si>
  <si>
    <t>Функционирование высшего должностного лица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</si>
  <si>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</si>
  <si>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</si>
  <si>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</si>
  <si>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</si>
  <si>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</si>
  <si>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</si>
  <si>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</si>
  <si>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</si>
  <si>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</si>
  <si>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переданных государственных полномочий Республики Дагестан по образованию и осуществлению деятельности административных комиссий</t>
  </si>
  <si>
    <t>Осуществление переданных государственных полномочий Республики Дагестан по образованию и осуществлению деятельности комиссий по делам несовершеннолетних и защите их прав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</si>
  <si>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</si>
  <si>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деятельностиконтрольно- счетной комиссии</t>
  </si>
  <si>
    <t xml:space="preserve">Резервные фонды исполнительных органов  местного самоуправления </t>
  </si>
  <si>
    <t>Муниципальная программа "Развитие муниципальной службы в МР "Кизилюртовский район" на 2014-2016 годы</t>
  </si>
  <si>
    <t>Капитальные вложения в объекты недвижимого имущества государственной (муниципальной) собственности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</si>
  <si>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</si>
  <si>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</si>
  <si>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</si>
  <si>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400</t>
  </si>
  <si>
    <t>Межбюджетные трансферты</t>
  </si>
  <si>
    <t>Национальная безопасность и правоохранительная деятельность</t>
  </si>
  <si>
    <t xml:space="preserve">Осуществление переданных органам государственной власти субъектов Российской Федерации в соответствии Федерального закона "Об актах гражданского состояния" полномочий Российской Федерации на государственную регистрацию актов гражданского состояния"
</t>
  </si>
  <si>
    <t>Осуществление переданных государственных полномочий Республики Дагестан по хранению, комплектованию, учету и использованию архивных документов, относящихся к государственной собственности Республики Дагестан и находящихся на территории муниципальных образований</t>
  </si>
  <si>
    <t>Защита населения и территорий от чрезвычайных ситуаций природного и техногенного характера, гражданская оборона</t>
  </si>
  <si>
    <t>Обеспечение пожарной безопасности</t>
  </si>
  <si>
    <t>Дорожное хозяйство (дорожные фонды)</t>
  </si>
  <si>
    <t xml:space="preserve">Бюджетные инвестиции в объекты капитального строительства муниципальнойсобственности </t>
  </si>
  <si>
    <t>Бюджетные инвестиции иным юридическим лицам</t>
  </si>
  <si>
    <t>Жилищно-коммунальное хозяйство</t>
  </si>
  <si>
    <t>Прочие мероприятия по благоустройству городских округов и поселений</t>
  </si>
  <si>
    <t>Другие вопросы в области жилищно-коммунального хозяйства</t>
  </si>
  <si>
    <t>Учреждения по внешкольной работе с детьми</t>
  </si>
  <si>
    <t>Осуществление переданных государственных полномочий Республики Дагестан по организации и осуществлению деятельности по опеке и попечительству</t>
  </si>
  <si>
    <t>Культура</t>
  </si>
  <si>
    <t>Культура и кинематография</t>
  </si>
  <si>
    <t>Ежемесячные доплаты к пенсиям лицам, замещавшим должности муниципальной службы в МР "Кизилюртовский район"</t>
  </si>
  <si>
    <t>Социальное обеспечение и иные выплаты населению</t>
  </si>
  <si>
    <t>300</t>
  </si>
  <si>
    <t>Социальное обеспечение населения</t>
  </si>
  <si>
    <t>Социальная помощь</t>
  </si>
  <si>
    <t>Охрана семьи и детства</t>
  </si>
  <si>
    <t xml:space="preserve">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</si>
  <si>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Компенсации части родительской платы за содержание ребенка в государственных, муниципальных учреждениях и иных образовательных организациях в МР "Кизилюртовский район", реализующих основную общеобразовательную программу дошкольного образования"</t>
  </si>
  <si>
    <t>Другие вопросы в области физической культуры и спорта</t>
  </si>
  <si>
    <t>Периодические издания, учрежденные органами законодательной и исполнительной власти</t>
  </si>
  <si>
    <t>Предоставление субсидий бюджетным, автономным учреждениям и иным некоммерческим организациям</t>
  </si>
  <si>
    <t>600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</si>
  <si>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</si>
  <si>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</si>
  <si>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</si>
  <si>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Процентные платежи по долговым обязательствам</t>
  </si>
  <si>
    <t>700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</si>
  <si>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</si>
  <si>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 из республиканского фонда финансовой поддержки</t>
  </si>
  <si>
    <t>Выравнивание бюджетной обеспеченности поселений (городских округов) из районного фонда  финансовой поддержки</t>
  </si>
  <si>
    <t>ВСЕГО</t>
  </si>
  <si>
    <t xml:space="preserve"> Муниципальная программа "Защита населения и территорий от чрезвычайных ситуаций, обеспечение пожарной безопасности и безопасности людей на водных объектах в МР "Кизилюртовский район" на 2014-2018 годы"</t>
  </si>
  <si>
    <t>Расходы на развитие библиотечного дела, подключение к сети Интернет</t>
  </si>
  <si>
    <t>Муниципальная программа "О противодействии коррупции в МР "Кизилюртовский район" на 2014-2016 годы</t>
  </si>
  <si>
    <t>Муниципальная программа "Информационное противодействие идеологии экстремизма и терроризма  в МР "Кизилюртовский район" на 2014-2016 годы</t>
  </si>
  <si>
    <t>Расходы на выполнение госполномочий по составлению списков кандидатов в присяжные заседатели Верховного Суда РД</t>
  </si>
  <si>
    <t>88 1 00 20000</t>
  </si>
  <si>
    <t>91 2 00 20000</t>
  </si>
  <si>
    <t>88 3 00 20000</t>
  </si>
  <si>
    <t>99 8 00 77720</t>
  </si>
  <si>
    <t>99 8 00 77710</t>
  </si>
  <si>
    <t>99 8 00 51200</t>
  </si>
  <si>
    <t>93 7 00 20000</t>
  </si>
  <si>
    <t>99 8 00 20000</t>
  </si>
  <si>
    <t>88  1</t>
  </si>
  <si>
    <t>91  2</t>
  </si>
  <si>
    <t xml:space="preserve">88 3 </t>
  </si>
  <si>
    <t>99  9</t>
  </si>
  <si>
    <t>99 9 00 20680</t>
  </si>
  <si>
    <t>99 8 00 77730</t>
  </si>
  <si>
    <t>99  8</t>
  </si>
  <si>
    <t>99 8 00 51180</t>
  </si>
  <si>
    <t>99 8 00 59300</t>
  </si>
  <si>
    <t>07 4 01 20000</t>
  </si>
  <si>
    <t>07  4</t>
  </si>
  <si>
    <t>15 3 00 20760</t>
  </si>
  <si>
    <t>15  3</t>
  </si>
  <si>
    <t>19 1 01 01590</t>
  </si>
  <si>
    <t xml:space="preserve">19 1 </t>
  </si>
  <si>
    <t>19 2 02 02590</t>
  </si>
  <si>
    <t>19 2</t>
  </si>
  <si>
    <t>19 3 06 06590</t>
  </si>
  <si>
    <t>19  3</t>
  </si>
  <si>
    <t>33 1 99 99000</t>
  </si>
  <si>
    <t>19 2 11 10590</t>
  </si>
  <si>
    <t>99 8 00 77740</t>
  </si>
  <si>
    <t>20 2 01 00590</t>
  </si>
  <si>
    <t>20 2 05 00590</t>
  </si>
  <si>
    <t>22 1 07 28960</t>
  </si>
  <si>
    <t>22 1 08 52500</t>
  </si>
  <si>
    <t>22  1</t>
  </si>
  <si>
    <t>22 3 07 52600</t>
  </si>
  <si>
    <t>24 1 01 87010</t>
  </si>
  <si>
    <t>24 6 01 20000</t>
  </si>
  <si>
    <t>24 6</t>
  </si>
  <si>
    <t>25 2 01 65000</t>
  </si>
  <si>
    <t>26 1 01 60010</t>
  </si>
  <si>
    <t>26  1</t>
  </si>
  <si>
    <t>26 1 01 60040</t>
  </si>
  <si>
    <t>14  8</t>
  </si>
  <si>
    <t>20 2 05 99000</t>
  </si>
  <si>
    <t>32 1 99 99000</t>
  </si>
  <si>
    <t>99 6</t>
  </si>
  <si>
    <t>99 6 00 00590</t>
  </si>
  <si>
    <t>99 5</t>
  </si>
  <si>
    <t>99 5 00 00590</t>
  </si>
  <si>
    <t>14 8 0200180</t>
  </si>
  <si>
    <t>14 8 02 00180</t>
  </si>
  <si>
    <t>14 7</t>
  </si>
  <si>
    <t>14 7 01 20000</t>
  </si>
  <si>
    <t xml:space="preserve"> Защита населения и территорий от чрезвычайных ситуаций природного и техногенного характера</t>
  </si>
  <si>
    <t>Обеспечение деятельности органов управления</t>
  </si>
  <si>
    <t>07 4 00 00180</t>
  </si>
  <si>
    <t>Коммунальное хозяйство</t>
  </si>
  <si>
    <t>14 7 01 00180</t>
  </si>
  <si>
    <t>20 2 01 99000</t>
  </si>
  <si>
    <t>Сумма   2017     год</t>
  </si>
  <si>
    <t>0,9</t>
  </si>
  <si>
    <t>14 8</t>
  </si>
  <si>
    <t>14 8 05 50180</t>
  </si>
  <si>
    <t>Муниципальная программа "Офрмление права собственности и использования имущества на 2017-2019гг"</t>
  </si>
  <si>
    <t>99 9</t>
  </si>
  <si>
    <t>99 9 00 40090</t>
  </si>
  <si>
    <t>19 4</t>
  </si>
  <si>
    <t>19 4 99 99000</t>
  </si>
  <si>
    <t xml:space="preserve">33 1 </t>
  </si>
  <si>
    <t>2 25</t>
  </si>
  <si>
    <t>2 25 00 50820</t>
  </si>
  <si>
    <t>2 23 01 81540</t>
  </si>
  <si>
    <t>99 8</t>
  </si>
  <si>
    <t>Единовременные пособия при всех формах устройства детей в семью</t>
  </si>
  <si>
    <t xml:space="preserve">2 23 </t>
  </si>
  <si>
    <t>22 3</t>
  </si>
  <si>
    <t>24 1</t>
  </si>
  <si>
    <t xml:space="preserve">07 4 </t>
  </si>
  <si>
    <t>07 4 00 99900</t>
  </si>
  <si>
    <t>08 2</t>
  </si>
  <si>
    <t>08 2 05 50180</t>
  </si>
  <si>
    <t>99 8 00 77830</t>
  </si>
  <si>
    <t>664306,17</t>
  </si>
  <si>
    <t>Муниципальная комплексная программа социальноэкономического развития МР "Кизилюртовский район" на 2016-2018годы  раздел I "Развитие агропромышленного комплекса "</t>
  </si>
  <si>
    <t>Муниципальная комплексная программа социальноэкономического развития МР "Кизилюртовский район" на 2016-2018годы  раздел III  "Развитие туризма"</t>
  </si>
  <si>
    <t>Муниципальная комплексная программа социальноэкономического развития МР "Кизилюртовский район" на 2016-2018годы  раздел VI "Развитие системы образования"</t>
  </si>
  <si>
    <t>Муниципальная комплексная программа социальноэкономического развития МР "Кизилюртовский район" на 2016-2018годы раздел IV "Развитие молодежной политики"</t>
  </si>
  <si>
    <t>Муниципальная комплексная программа социальноэкономического развития МР "Кизилюртовский район" на 2016-2018годы  раздел II "Развитие культуры"</t>
  </si>
  <si>
    <t>Муниципальная комплексная программа социальноэкономического развития МР "Кизилюртовский район" на 2016-2018годы  раздел V "Развитие физкультуры и спорта"</t>
  </si>
  <si>
    <t>Муниципальная целевая программа развития малого и среднего предпринимательства</t>
  </si>
  <si>
    <t>15 2 01 50640</t>
  </si>
  <si>
    <t>1480200180</t>
  </si>
  <si>
    <t>МКУ "ЕДДС"</t>
  </si>
  <si>
    <t xml:space="preserve">03 </t>
  </si>
  <si>
    <t>0740221000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</si>
</sst>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[$-FC19]d\ mmmm\ yyyy\ &quot;г.&quot;"/>
  </numFmts>
  <fonts count="51">
    <font>
      <sz val="10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3.5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.5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0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/>
    </xf>
    <xf numFmtId="49" fontId="6" fillId="0" borderId="10" xfId="0" applyNumberFormat="1" applyFont="1" applyBorder="1" applyAlignment="1">
      <alignment horizontal="right" vertical="top" wrapText="1"/>
    </xf>
    <xf numFmtId="0" fontId="7" fillId="0" borderId="10" xfId="0" applyNumberFormat="1" applyFont="1" applyBorder="1" applyAlignment="1">
      <alignment horizontal="right" vertical="top" wrapText="1"/>
    </xf>
    <xf numFmtId="0" fontId="6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right" vertical="top" wrapText="1"/>
    </xf>
    <xf numFmtId="176" fontId="7" fillId="0" borderId="10" xfId="0" applyNumberFormat="1" applyFont="1" applyBorder="1" applyAlignment="1">
      <alignment horizontal="right" vertical="top" wrapText="1"/>
    </xf>
    <xf numFmtId="1" fontId="7" fillId="0" borderId="10" xfId="0" applyNumberFormat="1" applyFont="1" applyBorder="1" applyAlignment="1">
      <alignment horizontal="right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7" fillId="0" borderId="11" xfId="0" applyNumberFormat="1" applyFont="1" applyFill="1" applyBorder="1" applyAlignment="1">
      <alignment horizontal="right" vertical="top" wrapText="1"/>
    </xf>
    <xf numFmtId="177" fontId="0" fillId="0" borderId="0" xfId="0" applyNumberFormat="1" applyAlignment="1">
      <alignment/>
    </xf>
    <xf numFmtId="0" fontId="8" fillId="0" borderId="10" xfId="0" applyFont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left" vertical="top" wrapText="1"/>
    </xf>
    <xf numFmtId="1" fontId="6" fillId="0" borderId="10" xfId="0" applyNumberFormat="1" applyFont="1" applyBorder="1" applyAlignment="1">
      <alignment horizontal="right" vertical="top" wrapText="1"/>
    </xf>
    <xf numFmtId="49" fontId="9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/>
    </xf>
    <xf numFmtId="49" fontId="7" fillId="32" borderId="10" xfId="0" applyNumberFormat="1" applyFont="1" applyFill="1" applyBorder="1" applyAlignment="1">
      <alignment horizontal="right" vertical="top" wrapText="1"/>
    </xf>
    <xf numFmtId="49" fontId="7" fillId="32" borderId="10" xfId="0" applyNumberFormat="1" applyFont="1" applyFill="1" applyBorder="1" applyAlignment="1">
      <alignment horizontal="left" vertical="top" wrapText="1"/>
    </xf>
    <xf numFmtId="0" fontId="10" fillId="32" borderId="10" xfId="0" applyFont="1" applyFill="1" applyBorder="1" applyAlignment="1">
      <alignment/>
    </xf>
    <xf numFmtId="0" fontId="10" fillId="0" borderId="10" xfId="0" applyFont="1" applyBorder="1" applyAlignment="1">
      <alignment vertical="top"/>
    </xf>
    <xf numFmtId="0" fontId="10" fillId="32" borderId="10" xfId="0" applyFont="1" applyFill="1" applyBorder="1" applyAlignment="1">
      <alignment vertical="top"/>
    </xf>
    <xf numFmtId="2" fontId="6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Fill="1" applyBorder="1" applyAlignment="1">
      <alignment horizontal="right" vertical="top" wrapText="1"/>
    </xf>
    <xf numFmtId="177" fontId="6" fillId="0" borderId="10" xfId="0" applyNumberFormat="1" applyFont="1" applyBorder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3667125</xdr:colOff>
      <xdr:row>0</xdr:row>
      <xdr:rowOff>161925</xdr:rowOff>
    </xdr:from>
    <xdr:to>
      <xdr:col>6</xdr:col>
      <xdr:colOff>0</xdr:colOff>
      <xdr:row>4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667125" y="161925"/>
          <a:ext cx="684847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Приложение№7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Собрания депутатов МР «Кизилюртовский район»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«О  бюджете МР «Кизилюртовский район» на 2017 год и плановй период 208 и 2019 годов »
</a:t>
          </a:r>
        </a:p>
      </xdr:txBody>
    </xdr:sp>
    <xdr:clientData/>
  </xdr:twoCellAnchor>
  <xdr:twoCellAnchor>
    <xdr:from>
      <xdr:col>0</xdr:col>
      <xdr:colOff>428625</xdr:colOff>
      <xdr:row>6</xdr:row>
      <xdr:rowOff>104775</xdr:rowOff>
    </xdr:from>
    <xdr:to>
      <xdr:col>6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28625" y="904875"/>
          <a:ext cx="10086975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Распределение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бюджетных ассигнований на 2017 год по разделам и подразделам, целевым статьям  и видам расходов, классификации расходов бюджетов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3"/>
  <sheetViews>
    <sheetView tabSelected="1" view="pageBreakPreview" zoomScaleNormal="55" zoomScaleSheetLayoutView="100" zoomScalePageLayoutView="0" workbookViewId="0" topLeftCell="A1">
      <selection activeCell="A16" sqref="A16"/>
    </sheetView>
  </sheetViews>
  <sheetFormatPr defaultColWidth="9.00390625" defaultRowHeight="12.75"/>
  <cols>
    <col min="1" max="1" width="88.375" style="0" customWidth="1"/>
    <col min="2" max="2" width="6.375" style="0" customWidth="1"/>
    <col min="3" max="3" width="6.75390625" style="0" customWidth="1"/>
    <col min="4" max="4" width="13.00390625" style="0" customWidth="1"/>
    <col min="5" max="5" width="4.875" style="0" customWidth="1"/>
    <col min="6" max="6" width="18.625" style="0" customWidth="1"/>
  </cols>
  <sheetData>
    <row r="1" ht="12.75">
      <c r="A1" s="3"/>
    </row>
    <row r="2" ht="12.75">
      <c r="A2" s="3"/>
    </row>
    <row r="3" ht="12.75">
      <c r="A3" s="3"/>
    </row>
    <row r="4" ht="12.75">
      <c r="A4" s="3"/>
    </row>
    <row r="5" ht="12" customHeight="1">
      <c r="A5" s="3"/>
    </row>
    <row r="6" ht="2.25" customHeight="1" hidden="1">
      <c r="A6" s="1"/>
    </row>
    <row r="7" ht="18.75">
      <c r="A7" s="1"/>
    </row>
    <row r="8" ht="18.75">
      <c r="A8" s="1"/>
    </row>
    <row r="9" ht="18.75">
      <c r="A9" s="1"/>
    </row>
    <row r="10" ht="12" customHeight="1">
      <c r="B10" s="4"/>
    </row>
    <row r="11" ht="0" customHeight="1" hidden="1">
      <c r="B11" s="4"/>
    </row>
    <row r="12" spans="1:6" ht="37.5" customHeight="1">
      <c r="A12" s="5" t="s">
        <v>19</v>
      </c>
      <c r="B12" s="5" t="s">
        <v>0</v>
      </c>
      <c r="C12" s="5" t="s">
        <v>1</v>
      </c>
      <c r="D12" s="5" t="s">
        <v>2</v>
      </c>
      <c r="E12" s="5" t="s">
        <v>3</v>
      </c>
      <c r="F12" s="5" t="s">
        <v>170</v>
      </c>
    </row>
    <row r="13" spans="1:6" ht="16.5" customHeight="1">
      <c r="A13" s="20"/>
      <c r="B13" s="5"/>
      <c r="C13" s="5"/>
      <c r="D13" s="5"/>
      <c r="E13" s="5"/>
      <c r="F13" s="21"/>
    </row>
    <row r="14" spans="1:6" ht="14.25">
      <c r="A14" s="13" t="s">
        <v>20</v>
      </c>
      <c r="B14" s="7" t="s">
        <v>8</v>
      </c>
      <c r="C14" s="7"/>
      <c r="D14" s="7"/>
      <c r="E14" s="7"/>
      <c r="F14" s="9">
        <f>F15+F18+F23+F35+F36+F46+F49</f>
        <v>40970</v>
      </c>
    </row>
    <row r="15" spans="1:6" ht="15.75">
      <c r="A15" s="17" t="s">
        <v>47</v>
      </c>
      <c r="B15" s="10" t="s">
        <v>8</v>
      </c>
      <c r="C15" s="10" t="s">
        <v>9</v>
      </c>
      <c r="D15" s="14" t="s">
        <v>118</v>
      </c>
      <c r="E15" s="10"/>
      <c r="F15" s="8">
        <f>F16</f>
        <v>1377</v>
      </c>
    </row>
    <row r="16" spans="1:6" ht="34.5" customHeight="1">
      <c r="A16" s="17" t="s">
        <v>48</v>
      </c>
      <c r="B16" s="10" t="s">
        <v>8</v>
      </c>
      <c r="C16" s="10" t="s">
        <v>9</v>
      </c>
      <c r="D16" s="22" t="s">
        <v>110</v>
      </c>
      <c r="E16" s="10"/>
      <c r="F16" s="8">
        <f>F17</f>
        <v>1377</v>
      </c>
    </row>
    <row r="17" spans="1:6" ht="52.5" customHeight="1">
      <c r="A17" s="17" t="s">
        <v>49</v>
      </c>
      <c r="B17" s="10" t="s">
        <v>8</v>
      </c>
      <c r="C17" s="10" t="s">
        <v>9</v>
      </c>
      <c r="D17" s="22" t="s">
        <v>110</v>
      </c>
      <c r="E17" s="10" t="s">
        <v>50</v>
      </c>
      <c r="F17" s="8">
        <v>1377</v>
      </c>
    </row>
    <row r="18" spans="1:6" ht="33.75" customHeight="1">
      <c r="A18" s="17" t="s">
        <v>51</v>
      </c>
      <c r="B18" s="10" t="s">
        <v>8</v>
      </c>
      <c r="C18" s="10" t="s">
        <v>10</v>
      </c>
      <c r="D18" s="10"/>
      <c r="E18" s="10"/>
      <c r="F18" s="8">
        <f>F19</f>
        <v>1005</v>
      </c>
    </row>
    <row r="19" spans="1:6" ht="34.5" customHeight="1">
      <c r="A19" s="17" t="s">
        <v>48</v>
      </c>
      <c r="B19" s="10" t="s">
        <v>8</v>
      </c>
      <c r="C19" s="10" t="s">
        <v>10</v>
      </c>
      <c r="D19" s="22" t="s">
        <v>119</v>
      </c>
      <c r="E19" s="10"/>
      <c r="F19" s="8">
        <f>F20+F21+F22</f>
        <v>1005</v>
      </c>
    </row>
    <row r="20" spans="1:6" ht="50.25" customHeight="1">
      <c r="A20" s="17" t="s">
        <v>49</v>
      </c>
      <c r="B20" s="10" t="s">
        <v>8</v>
      </c>
      <c r="C20" s="10" t="s">
        <v>10</v>
      </c>
      <c r="D20" s="22" t="s">
        <v>111</v>
      </c>
      <c r="E20" s="10" t="s">
        <v>50</v>
      </c>
      <c r="F20" s="8">
        <v>991</v>
      </c>
    </row>
    <row r="21" spans="1:6" ht="21" customHeight="1">
      <c r="A21" s="17" t="s">
        <v>52</v>
      </c>
      <c r="B21" s="10" t="s">
        <v>8</v>
      </c>
      <c r="C21" s="10" t="s">
        <v>10</v>
      </c>
      <c r="D21" s="22" t="s">
        <v>111</v>
      </c>
      <c r="E21" s="10" t="s">
        <v>53</v>
      </c>
      <c r="F21" s="8">
        <v>14</v>
      </c>
    </row>
    <row r="22" spans="1:6" ht="15.75">
      <c r="A22" s="17" t="s">
        <v>54</v>
      </c>
      <c r="B22" s="10" t="s">
        <v>8</v>
      </c>
      <c r="C22" s="10" t="s">
        <v>10</v>
      </c>
      <c r="D22" s="22" t="s">
        <v>111</v>
      </c>
      <c r="E22" s="10" t="s">
        <v>55</v>
      </c>
      <c r="F22" s="8"/>
    </row>
    <row r="23" spans="1:6" ht="47.25">
      <c r="A23" s="17" t="s">
        <v>56</v>
      </c>
      <c r="B23" s="10" t="s">
        <v>8</v>
      </c>
      <c r="C23" s="10" t="s">
        <v>11</v>
      </c>
      <c r="D23" s="10"/>
      <c r="E23" s="10"/>
      <c r="F23" s="8">
        <f>F24</f>
        <v>15223</v>
      </c>
    </row>
    <row r="24" spans="1:6" ht="32.25" customHeight="1">
      <c r="A24" s="17" t="s">
        <v>48</v>
      </c>
      <c r="B24" s="10" t="s">
        <v>8</v>
      </c>
      <c r="C24" s="10" t="s">
        <v>11</v>
      </c>
      <c r="D24" s="22" t="s">
        <v>120</v>
      </c>
      <c r="E24" s="10"/>
      <c r="F24" s="8">
        <f>F25+F29+F32</f>
        <v>15223</v>
      </c>
    </row>
    <row r="25" spans="1:6" ht="15.75">
      <c r="A25" s="17" t="s">
        <v>21</v>
      </c>
      <c r="B25" s="10" t="s">
        <v>8</v>
      </c>
      <c r="C25" s="10" t="s">
        <v>11</v>
      </c>
      <c r="D25" s="22" t="s">
        <v>112</v>
      </c>
      <c r="E25" s="10"/>
      <c r="F25" s="8">
        <f>F26+F27+F28</f>
        <v>14509</v>
      </c>
    </row>
    <row r="26" spans="1:6" ht="50.25" customHeight="1">
      <c r="A26" s="17" t="s">
        <v>49</v>
      </c>
      <c r="B26" s="10" t="s">
        <v>8</v>
      </c>
      <c r="C26" s="10" t="s">
        <v>11</v>
      </c>
      <c r="D26" s="22" t="s">
        <v>112</v>
      </c>
      <c r="E26" s="10" t="s">
        <v>50</v>
      </c>
      <c r="F26" s="8">
        <f>10766+290</f>
        <v>11056</v>
      </c>
    </row>
    <row r="27" spans="1:6" ht="20.25" customHeight="1">
      <c r="A27" s="17" t="s">
        <v>52</v>
      </c>
      <c r="B27" s="10" t="s">
        <v>8</v>
      </c>
      <c r="C27" s="10" t="s">
        <v>11</v>
      </c>
      <c r="D27" s="22" t="s">
        <v>112</v>
      </c>
      <c r="E27" s="10" t="s">
        <v>53</v>
      </c>
      <c r="F27" s="8">
        <v>2863</v>
      </c>
    </row>
    <row r="28" spans="1:6" ht="15.75">
      <c r="A28" s="17" t="s">
        <v>54</v>
      </c>
      <c r="B28" s="10"/>
      <c r="C28" s="10"/>
      <c r="D28" s="10"/>
      <c r="E28" s="10" t="s">
        <v>55</v>
      </c>
      <c r="F28" s="8">
        <v>590</v>
      </c>
    </row>
    <row r="29" spans="1:6" ht="36" customHeight="1">
      <c r="A29" s="17" t="s">
        <v>57</v>
      </c>
      <c r="B29" s="10" t="s">
        <v>8</v>
      </c>
      <c r="C29" s="10" t="s">
        <v>11</v>
      </c>
      <c r="D29" s="22"/>
      <c r="E29" s="10" t="s">
        <v>30</v>
      </c>
      <c r="F29" s="8">
        <f>F30+F31</f>
        <v>357</v>
      </c>
    </row>
    <row r="30" spans="1:6" ht="36" customHeight="1">
      <c r="A30" s="17" t="s">
        <v>57</v>
      </c>
      <c r="B30" s="10" t="s">
        <v>8</v>
      </c>
      <c r="C30" s="10" t="s">
        <v>11</v>
      </c>
      <c r="D30" s="22" t="s">
        <v>114</v>
      </c>
      <c r="E30" s="10" t="s">
        <v>50</v>
      </c>
      <c r="F30" s="8">
        <v>289</v>
      </c>
    </row>
    <row r="31" spans="1:6" ht="36" customHeight="1">
      <c r="A31" s="17" t="s">
        <v>57</v>
      </c>
      <c r="B31" s="10" t="s">
        <v>8</v>
      </c>
      <c r="C31" s="10" t="s">
        <v>11</v>
      </c>
      <c r="D31" s="22" t="s">
        <v>114</v>
      </c>
      <c r="E31" s="10" t="s">
        <v>53</v>
      </c>
      <c r="F31" s="8">
        <v>68</v>
      </c>
    </row>
    <row r="32" spans="1:6" ht="36" customHeight="1">
      <c r="A32" s="14" t="s">
        <v>58</v>
      </c>
      <c r="B32" s="10" t="s">
        <v>8</v>
      </c>
      <c r="C32" s="10" t="s">
        <v>11</v>
      </c>
      <c r="D32" s="22" t="s">
        <v>113</v>
      </c>
      <c r="E32" s="10" t="s">
        <v>30</v>
      </c>
      <c r="F32" s="8">
        <f>F33+F34</f>
        <v>357</v>
      </c>
    </row>
    <row r="33" spans="1:6" ht="36" customHeight="1">
      <c r="A33" s="14" t="s">
        <v>58</v>
      </c>
      <c r="B33" s="10" t="s">
        <v>8</v>
      </c>
      <c r="C33" s="10" t="s">
        <v>11</v>
      </c>
      <c r="D33" s="22" t="s">
        <v>113</v>
      </c>
      <c r="E33" s="10" t="s">
        <v>50</v>
      </c>
      <c r="F33" s="8">
        <v>294</v>
      </c>
    </row>
    <row r="34" spans="1:6" ht="35.25" customHeight="1">
      <c r="A34" s="14" t="s">
        <v>58</v>
      </c>
      <c r="B34" s="10" t="s">
        <v>8</v>
      </c>
      <c r="C34" s="10" t="s">
        <v>11</v>
      </c>
      <c r="D34" s="22" t="s">
        <v>113</v>
      </c>
      <c r="E34" s="10" t="s">
        <v>53</v>
      </c>
      <c r="F34" s="8">
        <v>63</v>
      </c>
    </row>
    <row r="35" spans="1:6" ht="35.25" customHeight="1">
      <c r="A35" s="14" t="s">
        <v>109</v>
      </c>
      <c r="B35" s="10" t="s">
        <v>8</v>
      </c>
      <c r="C35" s="10" t="s">
        <v>12</v>
      </c>
      <c r="D35" s="22" t="s">
        <v>115</v>
      </c>
      <c r="E35" s="10"/>
      <c r="F35" s="8"/>
    </row>
    <row r="36" spans="1:6" ht="30">
      <c r="A36" s="14" t="s">
        <v>59</v>
      </c>
      <c r="B36" s="10" t="s">
        <v>8</v>
      </c>
      <c r="C36" s="10" t="s">
        <v>16</v>
      </c>
      <c r="D36" s="22"/>
      <c r="E36" s="10"/>
      <c r="F36" s="8">
        <f>F37</f>
        <v>4949</v>
      </c>
    </row>
    <row r="37" spans="1:6" ht="32.25" customHeight="1">
      <c r="A37" s="14" t="s">
        <v>48</v>
      </c>
      <c r="B37" s="10" t="s">
        <v>8</v>
      </c>
      <c r="C37" s="10" t="s">
        <v>16</v>
      </c>
      <c r="D37" s="22" t="s">
        <v>124</v>
      </c>
      <c r="E37" s="10"/>
      <c r="F37" s="8">
        <f>F38+F42</f>
        <v>4949</v>
      </c>
    </row>
    <row r="38" spans="1:6" ht="15">
      <c r="A38" s="14" t="s">
        <v>21</v>
      </c>
      <c r="B38" s="10" t="s">
        <v>8</v>
      </c>
      <c r="C38" s="10" t="s">
        <v>16</v>
      </c>
      <c r="D38" s="22" t="s">
        <v>117</v>
      </c>
      <c r="E38" s="10"/>
      <c r="F38" s="8">
        <f>F39+F40+F41</f>
        <v>4333</v>
      </c>
    </row>
    <row r="39" spans="1:6" ht="45">
      <c r="A39" s="14" t="s">
        <v>49</v>
      </c>
      <c r="B39" s="10" t="s">
        <v>8</v>
      </c>
      <c r="C39" s="10" t="s">
        <v>16</v>
      </c>
      <c r="D39" s="22" t="s">
        <v>117</v>
      </c>
      <c r="E39" s="10" t="s">
        <v>50</v>
      </c>
      <c r="F39" s="8">
        <v>3897</v>
      </c>
    </row>
    <row r="40" spans="1:6" ht="15">
      <c r="A40" s="14" t="s">
        <v>52</v>
      </c>
      <c r="B40" s="10" t="s">
        <v>8</v>
      </c>
      <c r="C40" s="10" t="s">
        <v>16</v>
      </c>
      <c r="D40" s="22" t="s">
        <v>117</v>
      </c>
      <c r="E40" s="10" t="s">
        <v>53</v>
      </c>
      <c r="F40" s="8">
        <v>426</v>
      </c>
    </row>
    <row r="41" spans="1:6" ht="15">
      <c r="A41" s="14" t="s">
        <v>54</v>
      </c>
      <c r="B41" s="10" t="s">
        <v>8</v>
      </c>
      <c r="C41" s="10" t="s">
        <v>16</v>
      </c>
      <c r="D41" s="22" t="s">
        <v>117</v>
      </c>
      <c r="E41" s="10" t="s">
        <v>55</v>
      </c>
      <c r="F41" s="8">
        <v>10</v>
      </c>
    </row>
    <row r="42" spans="1:6" ht="15">
      <c r="A42" s="14" t="s">
        <v>60</v>
      </c>
      <c r="B42" s="10" t="s">
        <v>8</v>
      </c>
      <c r="C42" s="10" t="s">
        <v>16</v>
      </c>
      <c r="D42" s="22" t="s">
        <v>116</v>
      </c>
      <c r="E42" s="10"/>
      <c r="F42" s="8">
        <f>F43+F44</f>
        <v>616</v>
      </c>
    </row>
    <row r="43" spans="1:6" ht="47.25" customHeight="1">
      <c r="A43" s="14" t="s">
        <v>49</v>
      </c>
      <c r="B43" s="10" t="s">
        <v>8</v>
      </c>
      <c r="C43" s="10" t="s">
        <v>16</v>
      </c>
      <c r="D43" s="22" t="s">
        <v>116</v>
      </c>
      <c r="E43" s="10" t="s">
        <v>50</v>
      </c>
      <c r="F43" s="8">
        <v>596</v>
      </c>
    </row>
    <row r="44" spans="1:6" ht="19.5" customHeight="1">
      <c r="A44" s="14" t="s">
        <v>52</v>
      </c>
      <c r="B44" s="10" t="s">
        <v>8</v>
      </c>
      <c r="C44" s="10" t="s">
        <v>16</v>
      </c>
      <c r="D44" s="22" t="s">
        <v>116</v>
      </c>
      <c r="E44" s="10" t="s">
        <v>53</v>
      </c>
      <c r="F44" s="8">
        <v>20</v>
      </c>
    </row>
    <row r="45" spans="1:6" ht="15">
      <c r="A45" s="14" t="s">
        <v>54</v>
      </c>
      <c r="B45" s="10" t="s">
        <v>8</v>
      </c>
      <c r="C45" s="10" t="s">
        <v>16</v>
      </c>
      <c r="D45" s="22" t="s">
        <v>116</v>
      </c>
      <c r="E45" s="10" t="s">
        <v>55</v>
      </c>
      <c r="F45" s="8">
        <v>0</v>
      </c>
    </row>
    <row r="46" spans="1:6" ht="15">
      <c r="A46" s="14" t="s">
        <v>4</v>
      </c>
      <c r="B46" s="10" t="s">
        <v>8</v>
      </c>
      <c r="C46" s="10" t="s">
        <v>17</v>
      </c>
      <c r="D46" s="10"/>
      <c r="E46" s="10"/>
      <c r="F46" s="8">
        <f>F47</f>
        <v>900</v>
      </c>
    </row>
    <row r="47" spans="1:6" ht="18" customHeight="1">
      <c r="A47" s="14" t="s">
        <v>61</v>
      </c>
      <c r="B47" s="10" t="s">
        <v>8</v>
      </c>
      <c r="C47" s="10" t="s">
        <v>17</v>
      </c>
      <c r="D47" s="14" t="s">
        <v>121</v>
      </c>
      <c r="E47" s="10"/>
      <c r="F47" s="8">
        <f>F48</f>
        <v>900</v>
      </c>
    </row>
    <row r="48" spans="1:6" ht="15">
      <c r="A48" s="14" t="s">
        <v>54</v>
      </c>
      <c r="B48" s="10" t="s">
        <v>8</v>
      </c>
      <c r="C48" s="10" t="s">
        <v>17</v>
      </c>
      <c r="D48" s="22" t="s">
        <v>122</v>
      </c>
      <c r="E48" s="10" t="s">
        <v>55</v>
      </c>
      <c r="F48" s="8">
        <v>900</v>
      </c>
    </row>
    <row r="49" spans="1:6" ht="15">
      <c r="A49" s="14" t="s">
        <v>5</v>
      </c>
      <c r="B49" s="10" t="s">
        <v>8</v>
      </c>
      <c r="C49" s="10" t="s">
        <v>40</v>
      </c>
      <c r="D49" s="10"/>
      <c r="E49" s="10"/>
      <c r="F49" s="8">
        <f>F50+F53+F57+F59+F61+F66</f>
        <v>17516</v>
      </c>
    </row>
    <row r="50" spans="1:6" ht="46.5" customHeight="1">
      <c r="A50" s="18" t="s">
        <v>71</v>
      </c>
      <c r="B50" s="10" t="s">
        <v>8</v>
      </c>
      <c r="C50" s="10" t="s">
        <v>40</v>
      </c>
      <c r="D50" s="14" t="s">
        <v>124</v>
      </c>
      <c r="E50" s="10"/>
      <c r="F50" s="8">
        <f>F51</f>
        <v>312</v>
      </c>
    </row>
    <row r="51" spans="1:6" ht="15.75" customHeight="1">
      <c r="A51" s="14" t="s">
        <v>52</v>
      </c>
      <c r="B51" s="10" t="s">
        <v>8</v>
      </c>
      <c r="C51" s="10" t="s">
        <v>40</v>
      </c>
      <c r="D51" s="22" t="s">
        <v>123</v>
      </c>
      <c r="E51" s="10" t="s">
        <v>53</v>
      </c>
      <c r="F51" s="8">
        <v>312</v>
      </c>
    </row>
    <row r="52" spans="1:6" ht="15.75" customHeight="1">
      <c r="A52" s="14" t="s">
        <v>5</v>
      </c>
      <c r="B52" s="10" t="s">
        <v>8</v>
      </c>
      <c r="C52" s="10" t="s">
        <v>40</v>
      </c>
      <c r="D52" s="22" t="s">
        <v>156</v>
      </c>
      <c r="E52" s="10"/>
      <c r="F52" s="8"/>
    </row>
    <row r="53" spans="1:6" ht="17.25" customHeight="1">
      <c r="A53" s="14" t="s">
        <v>27</v>
      </c>
      <c r="B53" s="10" t="s">
        <v>8</v>
      </c>
      <c r="C53" s="10" t="s">
        <v>40</v>
      </c>
      <c r="D53" s="22" t="s">
        <v>157</v>
      </c>
      <c r="E53" s="10"/>
      <c r="F53" s="8">
        <f>F54+F55+F56</f>
        <v>7078</v>
      </c>
    </row>
    <row r="54" spans="1:6" ht="17.25" customHeight="1">
      <c r="A54" s="14" t="s">
        <v>49</v>
      </c>
      <c r="B54" s="10" t="s">
        <v>8</v>
      </c>
      <c r="C54" s="10" t="s">
        <v>40</v>
      </c>
      <c r="D54" s="22" t="s">
        <v>157</v>
      </c>
      <c r="E54" s="10" t="s">
        <v>50</v>
      </c>
      <c r="F54" s="8">
        <v>5875</v>
      </c>
    </row>
    <row r="55" spans="1:6" ht="15.75" customHeight="1">
      <c r="A55" s="14" t="s">
        <v>52</v>
      </c>
      <c r="B55" s="10" t="s">
        <v>8</v>
      </c>
      <c r="C55" s="10" t="s">
        <v>40</v>
      </c>
      <c r="D55" s="22" t="s">
        <v>157</v>
      </c>
      <c r="E55" s="10" t="s">
        <v>53</v>
      </c>
      <c r="F55" s="8">
        <v>1165</v>
      </c>
    </row>
    <row r="56" spans="1:6" ht="13.5" customHeight="1">
      <c r="A56" s="14" t="s">
        <v>54</v>
      </c>
      <c r="B56" s="10" t="s">
        <v>8</v>
      </c>
      <c r="C56" s="10" t="s">
        <v>40</v>
      </c>
      <c r="D56" s="22" t="s">
        <v>157</v>
      </c>
      <c r="E56" s="10" t="s">
        <v>55</v>
      </c>
      <c r="F56" s="8">
        <v>38</v>
      </c>
    </row>
    <row r="57" spans="1:6" ht="20.25" customHeight="1">
      <c r="A57" s="14" t="s">
        <v>27</v>
      </c>
      <c r="B57" s="10" t="s">
        <v>8</v>
      </c>
      <c r="C57" s="10" t="s">
        <v>40</v>
      </c>
      <c r="D57" s="22" t="s">
        <v>158</v>
      </c>
      <c r="E57" s="10"/>
      <c r="F57" s="8">
        <f>F58</f>
        <v>9882</v>
      </c>
    </row>
    <row r="58" spans="1:6" ht="15.75" customHeight="1">
      <c r="A58" s="14" t="s">
        <v>94</v>
      </c>
      <c r="B58" s="10" t="s">
        <v>8</v>
      </c>
      <c r="C58" s="10" t="s">
        <v>40</v>
      </c>
      <c r="D58" s="22" t="s">
        <v>159</v>
      </c>
      <c r="E58" s="10" t="s">
        <v>95</v>
      </c>
      <c r="F58" s="8">
        <v>9882</v>
      </c>
    </row>
    <row r="59" spans="1:6" ht="30">
      <c r="A59" s="14" t="s">
        <v>62</v>
      </c>
      <c r="B59" s="10" t="s">
        <v>8</v>
      </c>
      <c r="C59" s="10" t="s">
        <v>40</v>
      </c>
      <c r="D59" s="22" t="s">
        <v>155</v>
      </c>
      <c r="E59" s="10"/>
      <c r="F59" s="8">
        <f>F60</f>
        <v>0</v>
      </c>
    </row>
    <row r="60" spans="1:6" ht="14.25" customHeight="1">
      <c r="A60" s="14" t="s">
        <v>52</v>
      </c>
      <c r="B60" s="10" t="s">
        <v>8</v>
      </c>
      <c r="C60" s="10" t="s">
        <v>40</v>
      </c>
      <c r="D60" s="10"/>
      <c r="E60" s="10" t="s">
        <v>53</v>
      </c>
      <c r="F60" s="8">
        <v>0</v>
      </c>
    </row>
    <row r="61" spans="1:6" ht="30">
      <c r="A61" s="14" t="s">
        <v>35</v>
      </c>
      <c r="B61" s="10" t="s">
        <v>8</v>
      </c>
      <c r="C61" s="10" t="s">
        <v>40</v>
      </c>
      <c r="D61" s="22" t="s">
        <v>160</v>
      </c>
      <c r="E61" s="10"/>
      <c r="F61" s="8">
        <f>F62</f>
        <v>84</v>
      </c>
    </row>
    <row r="62" spans="1:6" ht="32.25" customHeight="1">
      <c r="A62" s="14" t="s">
        <v>63</v>
      </c>
      <c r="B62" s="10" t="s">
        <v>8</v>
      </c>
      <c r="C62" s="10" t="s">
        <v>40</v>
      </c>
      <c r="D62" s="22" t="s">
        <v>161</v>
      </c>
      <c r="E62" s="10" t="s">
        <v>67</v>
      </c>
      <c r="F62" s="8">
        <f>5154-3913-1157</f>
        <v>84</v>
      </c>
    </row>
    <row r="63" spans="1:6" ht="32.25" customHeight="1">
      <c r="A63" s="14" t="s">
        <v>107</v>
      </c>
      <c r="B63" s="10" t="s">
        <v>8</v>
      </c>
      <c r="C63" s="10" t="s">
        <v>40</v>
      </c>
      <c r="D63" s="10"/>
      <c r="E63" s="10"/>
      <c r="F63" s="8">
        <f>F64</f>
        <v>0</v>
      </c>
    </row>
    <row r="64" spans="1:6" ht="21" customHeight="1">
      <c r="A64" s="14" t="s">
        <v>52</v>
      </c>
      <c r="B64" s="10" t="s">
        <v>8</v>
      </c>
      <c r="C64" s="10" t="s">
        <v>40</v>
      </c>
      <c r="D64" s="14"/>
      <c r="E64" s="10" t="s">
        <v>53</v>
      </c>
      <c r="F64" s="8">
        <v>0</v>
      </c>
    </row>
    <row r="65" spans="1:6" ht="32.25" customHeight="1">
      <c r="A65" s="14" t="s">
        <v>108</v>
      </c>
      <c r="B65" s="10" t="s">
        <v>8</v>
      </c>
      <c r="C65" s="10" t="s">
        <v>40</v>
      </c>
      <c r="D65" s="10"/>
      <c r="E65" s="10"/>
      <c r="F65" s="8"/>
    </row>
    <row r="66" spans="1:6" ht="20.25" customHeight="1">
      <c r="A66" s="14" t="s">
        <v>52</v>
      </c>
      <c r="B66" s="10" t="s">
        <v>8</v>
      </c>
      <c r="C66" s="10" t="s">
        <v>40</v>
      </c>
      <c r="D66" s="10"/>
      <c r="E66" s="10" t="s">
        <v>53</v>
      </c>
      <c r="F66" s="8">
        <f>F68</f>
        <v>160</v>
      </c>
    </row>
    <row r="67" spans="1:6" ht="20.25" customHeight="1">
      <c r="A67" s="14" t="s">
        <v>5</v>
      </c>
      <c r="B67" s="10" t="s">
        <v>8</v>
      </c>
      <c r="C67" s="10" t="s">
        <v>40</v>
      </c>
      <c r="D67" s="14" t="s">
        <v>183</v>
      </c>
      <c r="E67" s="10"/>
      <c r="F67" s="8"/>
    </row>
    <row r="68" spans="1:6" ht="20.25" customHeight="1">
      <c r="A68" s="14" t="s">
        <v>52</v>
      </c>
      <c r="B68" s="10" t="s">
        <v>8</v>
      </c>
      <c r="C68" s="10" t="s">
        <v>40</v>
      </c>
      <c r="D68" s="10" t="s">
        <v>192</v>
      </c>
      <c r="E68" s="10" t="s">
        <v>53</v>
      </c>
      <c r="F68" s="8">
        <v>160</v>
      </c>
    </row>
    <row r="69" spans="1:6" ht="15">
      <c r="A69" s="13" t="s">
        <v>64</v>
      </c>
      <c r="B69" s="7" t="s">
        <v>9</v>
      </c>
      <c r="C69" s="10"/>
      <c r="D69" s="10"/>
      <c r="E69" s="10"/>
      <c r="F69" s="9">
        <f>F70</f>
        <v>1600</v>
      </c>
    </row>
    <row r="70" spans="1:6" ht="15">
      <c r="A70" s="14" t="s">
        <v>65</v>
      </c>
      <c r="B70" s="10" t="s">
        <v>9</v>
      </c>
      <c r="C70" s="10" t="s">
        <v>10</v>
      </c>
      <c r="D70" s="14" t="s">
        <v>124</v>
      </c>
      <c r="E70" s="10"/>
      <c r="F70" s="8">
        <f>F71</f>
        <v>1600</v>
      </c>
    </row>
    <row r="71" spans="1:6" ht="30">
      <c r="A71" s="14" t="s">
        <v>66</v>
      </c>
      <c r="B71" s="10" t="s">
        <v>9</v>
      </c>
      <c r="C71" s="10" t="s">
        <v>10</v>
      </c>
      <c r="D71" s="22" t="s">
        <v>125</v>
      </c>
      <c r="E71" s="10"/>
      <c r="F71" s="8">
        <f>F72</f>
        <v>1600</v>
      </c>
    </row>
    <row r="72" spans="1:6" ht="15">
      <c r="A72" s="14" t="s">
        <v>68</v>
      </c>
      <c r="B72" s="10" t="s">
        <v>9</v>
      </c>
      <c r="C72" s="10" t="s">
        <v>10</v>
      </c>
      <c r="D72" s="22" t="s">
        <v>125</v>
      </c>
      <c r="E72" s="10" t="s">
        <v>32</v>
      </c>
      <c r="F72" s="8">
        <v>1600</v>
      </c>
    </row>
    <row r="73" spans="1:6" ht="13.5" customHeight="1">
      <c r="A73" s="13" t="s">
        <v>69</v>
      </c>
      <c r="B73" s="7" t="s">
        <v>10</v>
      </c>
      <c r="C73" s="10"/>
      <c r="D73" s="10"/>
      <c r="E73" s="10"/>
      <c r="F73" s="19">
        <f>F74+F80</f>
        <v>6368.384</v>
      </c>
    </row>
    <row r="74" spans="1:6" ht="15">
      <c r="A74" s="14" t="s">
        <v>42</v>
      </c>
      <c r="B74" s="10" t="s">
        <v>10</v>
      </c>
      <c r="C74" s="10" t="s">
        <v>11</v>
      </c>
      <c r="D74" s="14" t="s">
        <v>124</v>
      </c>
      <c r="E74" s="10"/>
      <c r="F74" s="8">
        <f>F75+F78</f>
        <v>1047</v>
      </c>
    </row>
    <row r="75" spans="1:6" ht="51" customHeight="1">
      <c r="A75" s="14" t="s">
        <v>70</v>
      </c>
      <c r="B75" s="10" t="s">
        <v>10</v>
      </c>
      <c r="C75" s="10" t="s">
        <v>11</v>
      </c>
      <c r="D75" s="22" t="s">
        <v>126</v>
      </c>
      <c r="E75" s="10"/>
      <c r="F75" s="8">
        <f>F76+F77</f>
        <v>906</v>
      </c>
    </row>
    <row r="76" spans="1:6" ht="47.25" customHeight="1">
      <c r="A76" s="14" t="s">
        <v>49</v>
      </c>
      <c r="B76" s="10" t="s">
        <v>10</v>
      </c>
      <c r="C76" s="10" t="s">
        <v>11</v>
      </c>
      <c r="D76" s="22" t="s">
        <v>126</v>
      </c>
      <c r="E76" s="10" t="s">
        <v>50</v>
      </c>
      <c r="F76" s="8">
        <v>768</v>
      </c>
    </row>
    <row r="77" spans="1:6" ht="19.5" customHeight="1">
      <c r="A77" s="14" t="s">
        <v>52</v>
      </c>
      <c r="B77" s="10" t="s">
        <v>10</v>
      </c>
      <c r="C77" s="10" t="s">
        <v>11</v>
      </c>
      <c r="D77" s="22" t="s">
        <v>126</v>
      </c>
      <c r="E77" s="10" t="s">
        <v>53</v>
      </c>
      <c r="F77" s="8">
        <v>138</v>
      </c>
    </row>
    <row r="78" spans="1:6" ht="15" customHeight="1">
      <c r="A78" s="14" t="s">
        <v>54</v>
      </c>
      <c r="B78" s="10" t="s">
        <v>10</v>
      </c>
      <c r="C78" s="10" t="s">
        <v>11</v>
      </c>
      <c r="D78" s="22" t="s">
        <v>126</v>
      </c>
      <c r="E78" s="10"/>
      <c r="F78" s="8">
        <f>F79</f>
        <v>141</v>
      </c>
    </row>
    <row r="79" spans="1:6" ht="15.75" customHeight="1">
      <c r="A79" s="14" t="s">
        <v>68</v>
      </c>
      <c r="B79" s="10" t="s">
        <v>10</v>
      </c>
      <c r="C79" s="10" t="s">
        <v>11</v>
      </c>
      <c r="D79" s="22" t="s">
        <v>126</v>
      </c>
      <c r="E79" s="10" t="s">
        <v>32</v>
      </c>
      <c r="F79" s="8">
        <v>141</v>
      </c>
    </row>
    <row r="80" spans="1:6" ht="30.75" customHeight="1">
      <c r="A80" s="14" t="s">
        <v>72</v>
      </c>
      <c r="B80" s="10" t="s">
        <v>10</v>
      </c>
      <c r="C80" s="10" t="s">
        <v>14</v>
      </c>
      <c r="D80" s="14" t="s">
        <v>128</v>
      </c>
      <c r="E80" s="10"/>
      <c r="F80" s="12">
        <f>F81+F84+F89+F86</f>
        <v>5321.384</v>
      </c>
    </row>
    <row r="81" spans="1:6" ht="15">
      <c r="A81" s="14" t="s">
        <v>165</v>
      </c>
      <c r="B81" s="10" t="s">
        <v>10</v>
      </c>
      <c r="C81" s="10" t="s">
        <v>14</v>
      </c>
      <c r="D81" s="22" t="s">
        <v>127</v>
      </c>
      <c r="E81" s="10"/>
      <c r="F81" s="8">
        <f>F82+F83</f>
        <v>1184</v>
      </c>
    </row>
    <row r="82" spans="1:6" ht="47.25" customHeight="1">
      <c r="A82" s="14" t="s">
        <v>49</v>
      </c>
      <c r="B82" s="10" t="s">
        <v>10</v>
      </c>
      <c r="C82" s="10" t="s">
        <v>14</v>
      </c>
      <c r="D82" s="22" t="s">
        <v>127</v>
      </c>
      <c r="E82" s="10" t="s">
        <v>50</v>
      </c>
      <c r="F82" s="8">
        <v>1079</v>
      </c>
    </row>
    <row r="83" spans="1:6" ht="19.5" customHeight="1">
      <c r="A83" s="14" t="s">
        <v>52</v>
      </c>
      <c r="B83" s="10" t="s">
        <v>10</v>
      </c>
      <c r="C83" s="10" t="s">
        <v>14</v>
      </c>
      <c r="D83" s="22" t="s">
        <v>127</v>
      </c>
      <c r="E83" s="10" t="s">
        <v>53</v>
      </c>
      <c r="F83" s="8">
        <v>105</v>
      </c>
    </row>
    <row r="84" spans="1:6" ht="21.75" customHeight="1">
      <c r="A84" s="14" t="s">
        <v>164</v>
      </c>
      <c r="B84" s="10" t="s">
        <v>10</v>
      </c>
      <c r="C84" s="10" t="s">
        <v>14</v>
      </c>
      <c r="D84" s="14" t="s">
        <v>128</v>
      </c>
      <c r="E84" s="10"/>
      <c r="F84" s="8">
        <f>F85</f>
        <v>3301.384</v>
      </c>
    </row>
    <row r="85" spans="1:6" ht="21.75" customHeight="1">
      <c r="A85" s="14" t="s">
        <v>52</v>
      </c>
      <c r="B85" s="10" t="s">
        <v>10</v>
      </c>
      <c r="C85" s="10" t="s">
        <v>14</v>
      </c>
      <c r="D85" s="10" t="s">
        <v>166</v>
      </c>
      <c r="E85" s="10" t="s">
        <v>53</v>
      </c>
      <c r="F85" s="8">
        <f>300+3001.384</f>
        <v>3301.384</v>
      </c>
    </row>
    <row r="86" spans="1:6" ht="21.75" customHeight="1">
      <c r="A86" s="14" t="s">
        <v>203</v>
      </c>
      <c r="B86" s="10" t="s">
        <v>204</v>
      </c>
      <c r="C86" s="10" t="s">
        <v>14</v>
      </c>
      <c r="D86" s="10"/>
      <c r="E86" s="10"/>
      <c r="F86" s="8">
        <f>F87+F88</f>
        <v>736</v>
      </c>
    </row>
    <row r="87" spans="1:6" ht="21.75" customHeight="1">
      <c r="A87" s="14" t="s">
        <v>49</v>
      </c>
      <c r="B87" s="10" t="s">
        <v>10</v>
      </c>
      <c r="C87" s="10" t="s">
        <v>14</v>
      </c>
      <c r="D87" s="10" t="s">
        <v>205</v>
      </c>
      <c r="E87" s="10" t="s">
        <v>50</v>
      </c>
      <c r="F87" s="8">
        <f>495+149</f>
        <v>644</v>
      </c>
    </row>
    <row r="88" spans="1:6" ht="21.75" customHeight="1">
      <c r="A88" s="14" t="s">
        <v>52</v>
      </c>
      <c r="B88" s="10" t="s">
        <v>10</v>
      </c>
      <c r="C88" s="10" t="s">
        <v>14</v>
      </c>
      <c r="D88" s="10" t="s">
        <v>205</v>
      </c>
      <c r="E88" s="10" t="s">
        <v>53</v>
      </c>
      <c r="F88" s="8">
        <v>92</v>
      </c>
    </row>
    <row r="89" spans="1:6" ht="15">
      <c r="A89" s="14" t="s">
        <v>73</v>
      </c>
      <c r="B89" s="10" t="s">
        <v>10</v>
      </c>
      <c r="C89" s="10" t="s">
        <v>18</v>
      </c>
      <c r="D89" s="14"/>
      <c r="E89" s="10"/>
      <c r="F89" s="11">
        <f>F90</f>
        <v>100</v>
      </c>
    </row>
    <row r="90" spans="1:6" ht="45">
      <c r="A90" s="14" t="s">
        <v>105</v>
      </c>
      <c r="B90" s="10" t="s">
        <v>10</v>
      </c>
      <c r="C90" s="10" t="s">
        <v>18</v>
      </c>
      <c r="D90" s="24" t="s">
        <v>188</v>
      </c>
      <c r="E90" s="10"/>
      <c r="F90" s="11">
        <f>F91</f>
        <v>100</v>
      </c>
    </row>
    <row r="91" spans="1:6" ht="13.5" customHeight="1">
      <c r="A91" s="14" t="s">
        <v>52</v>
      </c>
      <c r="B91" s="10" t="s">
        <v>10</v>
      </c>
      <c r="C91" s="10" t="s">
        <v>18</v>
      </c>
      <c r="D91" s="29" t="s">
        <v>189</v>
      </c>
      <c r="E91" s="10" t="s">
        <v>53</v>
      </c>
      <c r="F91" s="11">
        <v>100</v>
      </c>
    </row>
    <row r="92" spans="1:6" ht="15">
      <c r="A92" s="13" t="s">
        <v>22</v>
      </c>
      <c r="B92" s="7" t="s">
        <v>11</v>
      </c>
      <c r="C92" s="10"/>
      <c r="D92" s="10"/>
      <c r="E92" s="10"/>
      <c r="F92" s="19">
        <f>F93+F99+F102+F104+F106+F108</f>
        <v>17410</v>
      </c>
    </row>
    <row r="93" spans="1:6" ht="15">
      <c r="A93" s="14" t="s">
        <v>46</v>
      </c>
      <c r="B93" s="10" t="s">
        <v>11</v>
      </c>
      <c r="C93" s="10" t="s">
        <v>12</v>
      </c>
      <c r="D93" s="14" t="s">
        <v>162</v>
      </c>
      <c r="E93" s="10"/>
      <c r="F93" s="8">
        <f>F94</f>
        <v>2940</v>
      </c>
    </row>
    <row r="94" spans="1:6" ht="33" customHeight="1">
      <c r="A94" s="14" t="s">
        <v>48</v>
      </c>
      <c r="B94" s="10" t="s">
        <v>11</v>
      </c>
      <c r="C94" s="10" t="s">
        <v>12</v>
      </c>
      <c r="D94" s="22" t="s">
        <v>163</v>
      </c>
      <c r="E94" s="10"/>
      <c r="F94" s="8">
        <f>F95</f>
        <v>2940</v>
      </c>
    </row>
    <row r="95" spans="1:6" ht="15">
      <c r="A95" s="14" t="s">
        <v>21</v>
      </c>
      <c r="B95" s="10" t="s">
        <v>11</v>
      </c>
      <c r="C95" s="10" t="s">
        <v>12</v>
      </c>
      <c r="D95" s="22" t="s">
        <v>163</v>
      </c>
      <c r="E95" s="7"/>
      <c r="F95" s="8">
        <f>F96+F97</f>
        <v>2940</v>
      </c>
    </row>
    <row r="96" spans="1:6" ht="47.25" customHeight="1">
      <c r="A96" s="14" t="s">
        <v>49</v>
      </c>
      <c r="B96" s="10" t="s">
        <v>11</v>
      </c>
      <c r="C96" s="10" t="s">
        <v>12</v>
      </c>
      <c r="D96" s="22" t="s">
        <v>163</v>
      </c>
      <c r="E96" s="10" t="s">
        <v>50</v>
      </c>
      <c r="F96" s="8">
        <v>2846</v>
      </c>
    </row>
    <row r="97" spans="1:6" ht="18" customHeight="1">
      <c r="A97" s="14" t="s">
        <v>52</v>
      </c>
      <c r="B97" s="10" t="s">
        <v>11</v>
      </c>
      <c r="C97" s="10" t="s">
        <v>12</v>
      </c>
      <c r="D97" s="22" t="s">
        <v>163</v>
      </c>
      <c r="E97" s="10" t="s">
        <v>53</v>
      </c>
      <c r="F97" s="8">
        <v>94</v>
      </c>
    </row>
    <row r="98" spans="1:6" ht="15">
      <c r="A98" s="14" t="s">
        <v>54</v>
      </c>
      <c r="B98" s="10" t="s">
        <v>11</v>
      </c>
      <c r="C98" s="10" t="s">
        <v>12</v>
      </c>
      <c r="D98" s="22" t="s">
        <v>163</v>
      </c>
      <c r="E98" s="10" t="s">
        <v>55</v>
      </c>
      <c r="F98" s="8">
        <v>0</v>
      </c>
    </row>
    <row r="99" spans="1:6" ht="15">
      <c r="A99" s="14" t="s">
        <v>74</v>
      </c>
      <c r="B99" s="10" t="s">
        <v>11</v>
      </c>
      <c r="C99" s="10" t="s">
        <v>14</v>
      </c>
      <c r="D99" s="14" t="s">
        <v>130</v>
      </c>
      <c r="E99" s="10"/>
      <c r="F99" s="8">
        <f>F100</f>
        <v>12720</v>
      </c>
    </row>
    <row r="100" spans="1:6" ht="15">
      <c r="A100" s="14" t="s">
        <v>75</v>
      </c>
      <c r="B100" s="10" t="s">
        <v>11</v>
      </c>
      <c r="C100" s="10" t="s">
        <v>14</v>
      </c>
      <c r="D100" s="22" t="s">
        <v>129</v>
      </c>
      <c r="E100" s="10"/>
      <c r="F100" s="8">
        <f>F101</f>
        <v>12720</v>
      </c>
    </row>
    <row r="101" spans="1:6" ht="30">
      <c r="A101" s="14" t="s">
        <v>63</v>
      </c>
      <c r="B101" s="10" t="s">
        <v>11</v>
      </c>
      <c r="C101" s="10" t="s">
        <v>14</v>
      </c>
      <c r="D101" s="22" t="s">
        <v>129</v>
      </c>
      <c r="E101" s="10" t="s">
        <v>67</v>
      </c>
      <c r="F101" s="8">
        <f>9900+2820</f>
        <v>12720</v>
      </c>
    </row>
    <row r="102" spans="1:6" ht="45">
      <c r="A102" s="14" t="s">
        <v>194</v>
      </c>
      <c r="B102" s="10" t="s">
        <v>11</v>
      </c>
      <c r="C102" s="10" t="s">
        <v>14</v>
      </c>
      <c r="D102" s="24" t="s">
        <v>172</v>
      </c>
      <c r="E102" s="10"/>
      <c r="F102" s="8">
        <f>F103</f>
        <v>200</v>
      </c>
    </row>
    <row r="103" spans="1:6" ht="15" customHeight="1">
      <c r="A103" s="14" t="s">
        <v>52</v>
      </c>
      <c r="B103" s="10" t="s">
        <v>11</v>
      </c>
      <c r="C103" s="10" t="s">
        <v>171</v>
      </c>
      <c r="D103" s="14" t="s">
        <v>173</v>
      </c>
      <c r="E103" s="10" t="s">
        <v>53</v>
      </c>
      <c r="F103" s="8">
        <v>200</v>
      </c>
    </row>
    <row r="104" spans="1:6" ht="32.25" customHeight="1">
      <c r="A104" s="14" t="s">
        <v>195</v>
      </c>
      <c r="B104" s="10" t="s">
        <v>11</v>
      </c>
      <c r="C104" s="10" t="s">
        <v>33</v>
      </c>
      <c r="D104" s="24" t="s">
        <v>175</v>
      </c>
      <c r="E104" s="10"/>
      <c r="F104" s="8">
        <f>F105</f>
        <v>150</v>
      </c>
    </row>
    <row r="105" spans="1:6" ht="15" customHeight="1">
      <c r="A105" s="14" t="s">
        <v>52</v>
      </c>
      <c r="B105" s="10" t="s">
        <v>11</v>
      </c>
      <c r="C105" s="10" t="s">
        <v>33</v>
      </c>
      <c r="D105" s="14" t="s">
        <v>176</v>
      </c>
      <c r="E105" s="10" t="s">
        <v>53</v>
      </c>
      <c r="F105" s="8">
        <v>150</v>
      </c>
    </row>
    <row r="106" spans="1:6" ht="30.75" customHeight="1">
      <c r="A106" s="14" t="s">
        <v>174</v>
      </c>
      <c r="B106" s="10" t="s">
        <v>11</v>
      </c>
      <c r="C106" s="10" t="s">
        <v>33</v>
      </c>
      <c r="D106" s="23" t="s">
        <v>190</v>
      </c>
      <c r="E106" s="10"/>
      <c r="F106" s="8">
        <f>F107</f>
        <v>150</v>
      </c>
    </row>
    <row r="107" spans="1:6" ht="15">
      <c r="A107" s="14" t="s">
        <v>52</v>
      </c>
      <c r="B107" s="10" t="s">
        <v>11</v>
      </c>
      <c r="C107" s="10" t="s">
        <v>33</v>
      </c>
      <c r="D107" s="14" t="s">
        <v>191</v>
      </c>
      <c r="E107" s="10"/>
      <c r="F107" s="8">
        <v>150</v>
      </c>
    </row>
    <row r="108" spans="1:6" ht="15">
      <c r="A108" s="14" t="s">
        <v>200</v>
      </c>
      <c r="B108" s="10" t="s">
        <v>11</v>
      </c>
      <c r="C108" s="10" t="s">
        <v>33</v>
      </c>
      <c r="D108" s="14" t="s">
        <v>201</v>
      </c>
      <c r="E108" s="10"/>
      <c r="F108" s="8">
        <f>F109</f>
        <v>1250</v>
      </c>
    </row>
    <row r="109" spans="1:6" ht="15">
      <c r="A109" s="14" t="s">
        <v>54</v>
      </c>
      <c r="B109" s="10" t="s">
        <v>11</v>
      </c>
      <c r="C109" s="10" t="s">
        <v>33</v>
      </c>
      <c r="D109" s="14" t="s">
        <v>201</v>
      </c>
      <c r="E109" s="10" t="s">
        <v>55</v>
      </c>
      <c r="F109" s="8">
        <v>1250</v>
      </c>
    </row>
    <row r="110" spans="1:6" ht="15">
      <c r="A110" s="13" t="s">
        <v>77</v>
      </c>
      <c r="B110" s="7" t="s">
        <v>12</v>
      </c>
      <c r="C110" s="10"/>
      <c r="D110" s="10"/>
      <c r="E110" s="10"/>
      <c r="F110" s="19">
        <f>F113+F116+F111+F121</f>
        <v>4827</v>
      </c>
    </row>
    <row r="111" spans="1:6" ht="15">
      <c r="A111" s="14" t="s">
        <v>167</v>
      </c>
      <c r="B111" s="10" t="s">
        <v>12</v>
      </c>
      <c r="C111" s="10" t="s">
        <v>9</v>
      </c>
      <c r="D111" s="14" t="s">
        <v>162</v>
      </c>
      <c r="E111" s="10"/>
      <c r="F111" s="12">
        <f>F112</f>
        <v>0</v>
      </c>
    </row>
    <row r="112" spans="1:6" ht="15">
      <c r="A112" s="14" t="s">
        <v>76</v>
      </c>
      <c r="B112" s="10" t="s">
        <v>12</v>
      </c>
      <c r="C112" s="10" t="s">
        <v>9</v>
      </c>
      <c r="D112" s="14" t="s">
        <v>168</v>
      </c>
      <c r="E112" s="10" t="s">
        <v>67</v>
      </c>
      <c r="F112" s="12">
        <v>0</v>
      </c>
    </row>
    <row r="113" spans="1:6" ht="15">
      <c r="A113" s="14" t="s">
        <v>36</v>
      </c>
      <c r="B113" s="10" t="s">
        <v>12</v>
      </c>
      <c r="C113" s="10" t="s">
        <v>10</v>
      </c>
      <c r="D113" s="14" t="s">
        <v>153</v>
      </c>
      <c r="E113" s="10"/>
      <c r="F113" s="8">
        <f>F114</f>
        <v>3224</v>
      </c>
    </row>
    <row r="114" spans="1:6" ht="14.25" customHeight="1">
      <c r="A114" s="14" t="s">
        <v>78</v>
      </c>
      <c r="B114" s="10" t="s">
        <v>12</v>
      </c>
      <c r="C114" s="10" t="s">
        <v>10</v>
      </c>
      <c r="D114" s="22" t="s">
        <v>161</v>
      </c>
      <c r="E114" s="10"/>
      <c r="F114" s="8">
        <f>F115</f>
        <v>3224</v>
      </c>
    </row>
    <row r="115" spans="1:6" ht="18" customHeight="1">
      <c r="A115" s="14" t="s">
        <v>52</v>
      </c>
      <c r="B115" s="10" t="s">
        <v>12</v>
      </c>
      <c r="C115" s="10" t="s">
        <v>10</v>
      </c>
      <c r="D115" s="22" t="s">
        <v>161</v>
      </c>
      <c r="E115" s="10" t="s">
        <v>53</v>
      </c>
      <c r="F115" s="8">
        <f>2226+998</f>
        <v>3224</v>
      </c>
    </row>
    <row r="116" spans="1:6" ht="15">
      <c r="A116" s="14" t="s">
        <v>79</v>
      </c>
      <c r="B116" s="10" t="s">
        <v>12</v>
      </c>
      <c r="C116" s="10" t="s">
        <v>12</v>
      </c>
      <c r="D116" s="10"/>
      <c r="E116" s="10"/>
      <c r="F116" s="12">
        <f>F117</f>
        <v>0</v>
      </c>
    </row>
    <row r="117" spans="1:6" ht="14.25" customHeight="1">
      <c r="A117" s="14" t="s">
        <v>27</v>
      </c>
      <c r="B117" s="10" t="s">
        <v>12</v>
      </c>
      <c r="C117" s="10" t="s">
        <v>12</v>
      </c>
      <c r="D117" s="10"/>
      <c r="E117" s="10"/>
      <c r="F117" s="12">
        <f>F118+F119+F120</f>
        <v>0</v>
      </c>
    </row>
    <row r="118" spans="1:6" ht="47.25" customHeight="1">
      <c r="A118" s="14" t="s">
        <v>49</v>
      </c>
      <c r="B118" s="10" t="s">
        <v>12</v>
      </c>
      <c r="C118" s="10" t="s">
        <v>12</v>
      </c>
      <c r="D118" s="10"/>
      <c r="E118" s="10" t="s">
        <v>50</v>
      </c>
      <c r="F118" s="8">
        <v>0</v>
      </c>
    </row>
    <row r="119" spans="1:6" ht="17.25" customHeight="1">
      <c r="A119" s="14" t="s">
        <v>52</v>
      </c>
      <c r="B119" s="10" t="s">
        <v>12</v>
      </c>
      <c r="C119" s="10" t="s">
        <v>12</v>
      </c>
      <c r="D119" s="10"/>
      <c r="E119" s="10" t="s">
        <v>53</v>
      </c>
      <c r="F119" s="12">
        <v>0</v>
      </c>
    </row>
    <row r="120" spans="1:6" ht="15">
      <c r="A120" s="14" t="s">
        <v>54</v>
      </c>
      <c r="B120" s="10" t="s">
        <v>12</v>
      </c>
      <c r="C120" s="10" t="s">
        <v>12</v>
      </c>
      <c r="D120" s="10"/>
      <c r="E120" s="10" t="s">
        <v>55</v>
      </c>
      <c r="F120" s="8">
        <v>0</v>
      </c>
    </row>
    <row r="121" spans="1:6" ht="15">
      <c r="A121" s="14"/>
      <c r="B121" s="10" t="s">
        <v>12</v>
      </c>
      <c r="C121" s="10" t="s">
        <v>12</v>
      </c>
      <c r="D121" s="10" t="s">
        <v>202</v>
      </c>
      <c r="E121" s="10" t="s">
        <v>67</v>
      </c>
      <c r="F121" s="8">
        <v>1603</v>
      </c>
    </row>
    <row r="122" spans="1:6" ht="15">
      <c r="A122" s="13" t="s">
        <v>23</v>
      </c>
      <c r="B122" s="7" t="s">
        <v>13</v>
      </c>
      <c r="C122" s="10"/>
      <c r="D122" s="10"/>
      <c r="E122" s="10"/>
      <c r="F122" s="9">
        <f>F123+F130+F143+F145</f>
        <v>531205.478</v>
      </c>
    </row>
    <row r="123" spans="1:6" ht="16.5" customHeight="1">
      <c r="A123" s="14" t="s">
        <v>24</v>
      </c>
      <c r="B123" s="10" t="s">
        <v>13</v>
      </c>
      <c r="C123" s="10" t="s">
        <v>8</v>
      </c>
      <c r="D123" s="14" t="s">
        <v>132</v>
      </c>
      <c r="E123" s="10"/>
      <c r="F123" s="8">
        <f>F124+F128</f>
        <v>67246.8</v>
      </c>
    </row>
    <row r="124" spans="1:6" ht="15">
      <c r="A124" s="14" t="s">
        <v>27</v>
      </c>
      <c r="B124" s="10" t="s">
        <v>13</v>
      </c>
      <c r="C124" s="10" t="s">
        <v>8</v>
      </c>
      <c r="D124" s="22" t="s">
        <v>131</v>
      </c>
      <c r="E124" s="10"/>
      <c r="F124" s="8">
        <f>F125+F126+F127</f>
        <v>67146.8</v>
      </c>
    </row>
    <row r="125" spans="1:6" ht="45" customHeight="1">
      <c r="A125" s="14" t="s">
        <v>49</v>
      </c>
      <c r="B125" s="10" t="s">
        <v>13</v>
      </c>
      <c r="C125" s="10" t="s">
        <v>8</v>
      </c>
      <c r="D125" s="22" t="s">
        <v>131</v>
      </c>
      <c r="E125" s="10" t="s">
        <v>50</v>
      </c>
      <c r="F125" s="8">
        <f>42476+1214.8-1000</f>
        <v>42690.8</v>
      </c>
    </row>
    <row r="126" spans="1:6" s="2" customFormat="1" ht="18.75" customHeight="1">
      <c r="A126" s="14" t="s">
        <v>52</v>
      </c>
      <c r="B126" s="10" t="s">
        <v>13</v>
      </c>
      <c r="C126" s="10" t="s">
        <v>8</v>
      </c>
      <c r="D126" s="22" t="s">
        <v>131</v>
      </c>
      <c r="E126" s="10" t="s">
        <v>53</v>
      </c>
      <c r="F126" s="8">
        <v>20597</v>
      </c>
    </row>
    <row r="127" spans="1:6" ht="15">
      <c r="A127" s="14" t="s">
        <v>54</v>
      </c>
      <c r="B127" s="10" t="s">
        <v>13</v>
      </c>
      <c r="C127" s="10" t="s">
        <v>8</v>
      </c>
      <c r="D127" s="22" t="s">
        <v>131</v>
      </c>
      <c r="E127" s="10" t="s">
        <v>55</v>
      </c>
      <c r="F127" s="8">
        <v>3859</v>
      </c>
    </row>
    <row r="128" spans="1:6" ht="30">
      <c r="A128" s="14" t="s">
        <v>35</v>
      </c>
      <c r="B128" s="10" t="s">
        <v>13</v>
      </c>
      <c r="C128" s="10" t="s">
        <v>8</v>
      </c>
      <c r="D128" s="22" t="s">
        <v>152</v>
      </c>
      <c r="E128" s="10"/>
      <c r="F128" s="8">
        <f>F129</f>
        <v>100</v>
      </c>
    </row>
    <row r="129" spans="1:6" ht="30">
      <c r="A129" s="14" t="s">
        <v>63</v>
      </c>
      <c r="B129" s="10" t="s">
        <v>13</v>
      </c>
      <c r="C129" s="10" t="s">
        <v>8</v>
      </c>
      <c r="D129" s="22" t="s">
        <v>152</v>
      </c>
      <c r="E129" s="10" t="s">
        <v>67</v>
      </c>
      <c r="F129" s="8">
        <v>100</v>
      </c>
    </row>
    <row r="130" spans="1:6" ht="15">
      <c r="A130" s="14" t="s">
        <v>25</v>
      </c>
      <c r="B130" s="10" t="s">
        <v>13</v>
      </c>
      <c r="C130" s="10" t="s">
        <v>9</v>
      </c>
      <c r="D130" s="10"/>
      <c r="E130" s="10"/>
      <c r="F130" s="8">
        <f>F131+F135+F140</f>
        <v>459163.67799999996</v>
      </c>
    </row>
    <row r="131" spans="1:6" ht="15">
      <c r="A131" s="14" t="s">
        <v>27</v>
      </c>
      <c r="B131" s="10" t="s">
        <v>13</v>
      </c>
      <c r="C131" s="10" t="s">
        <v>9</v>
      </c>
      <c r="D131" s="14" t="s">
        <v>134</v>
      </c>
      <c r="E131" s="10"/>
      <c r="F131" s="8">
        <f>F132+F133+F134</f>
        <v>430651.67799999996</v>
      </c>
    </row>
    <row r="132" spans="1:6" ht="44.25" customHeight="1">
      <c r="A132" s="14" t="s">
        <v>49</v>
      </c>
      <c r="B132" s="10" t="s">
        <v>13</v>
      </c>
      <c r="C132" s="10" t="s">
        <v>9</v>
      </c>
      <c r="D132" s="22" t="s">
        <v>133</v>
      </c>
      <c r="E132" s="10" t="s">
        <v>50</v>
      </c>
      <c r="F132" s="8">
        <f>374532+197.594</f>
        <v>374729.594</v>
      </c>
    </row>
    <row r="133" spans="1:6" ht="15" customHeight="1">
      <c r="A133" s="14" t="s">
        <v>52</v>
      </c>
      <c r="B133" s="10" t="s">
        <v>13</v>
      </c>
      <c r="C133" s="10" t="s">
        <v>9</v>
      </c>
      <c r="D133" s="22" t="s">
        <v>133</v>
      </c>
      <c r="E133" s="10" t="s">
        <v>53</v>
      </c>
      <c r="F133" s="8">
        <f>44505-943.177+220.261</f>
        <v>43782.083999999995</v>
      </c>
    </row>
    <row r="134" spans="1:6" ht="15">
      <c r="A134" s="14" t="s">
        <v>54</v>
      </c>
      <c r="B134" s="10" t="s">
        <v>13</v>
      </c>
      <c r="C134" s="10" t="s">
        <v>9</v>
      </c>
      <c r="D134" s="22" t="s">
        <v>133</v>
      </c>
      <c r="E134" s="10" t="s">
        <v>55</v>
      </c>
      <c r="F134" s="8">
        <v>12140</v>
      </c>
    </row>
    <row r="135" spans="1:6" ht="15">
      <c r="A135" s="14" t="s">
        <v>80</v>
      </c>
      <c r="B135" s="10" t="s">
        <v>13</v>
      </c>
      <c r="C135" s="10" t="s">
        <v>9</v>
      </c>
      <c r="D135" s="14" t="s">
        <v>136</v>
      </c>
      <c r="E135" s="7"/>
      <c r="F135" s="8">
        <f>F136</f>
        <v>28312</v>
      </c>
    </row>
    <row r="136" spans="1:6" ht="15">
      <c r="A136" s="14" t="s">
        <v>27</v>
      </c>
      <c r="B136" s="10" t="s">
        <v>13</v>
      </c>
      <c r="C136" s="10" t="s">
        <v>9</v>
      </c>
      <c r="D136" s="22" t="s">
        <v>135</v>
      </c>
      <c r="E136" s="7"/>
      <c r="F136" s="8">
        <f>F137+F138+F139</f>
        <v>28312</v>
      </c>
    </row>
    <row r="137" spans="1:6" ht="48.75" customHeight="1">
      <c r="A137" s="14" t="s">
        <v>49</v>
      </c>
      <c r="B137" s="10" t="s">
        <v>13</v>
      </c>
      <c r="C137" s="10" t="s">
        <v>9</v>
      </c>
      <c r="D137" s="22" t="s">
        <v>135</v>
      </c>
      <c r="E137" s="10" t="s">
        <v>50</v>
      </c>
      <c r="F137" s="8">
        <f>26622+229</f>
        <v>26851</v>
      </c>
    </row>
    <row r="138" spans="1:6" ht="19.5" customHeight="1">
      <c r="A138" s="14" t="s">
        <v>52</v>
      </c>
      <c r="B138" s="10" t="s">
        <v>13</v>
      </c>
      <c r="C138" s="10" t="s">
        <v>9</v>
      </c>
      <c r="D138" s="22" t="s">
        <v>135</v>
      </c>
      <c r="E138" s="10" t="s">
        <v>53</v>
      </c>
      <c r="F138" s="8">
        <v>1197</v>
      </c>
    </row>
    <row r="139" spans="1:6" ht="15">
      <c r="A139" s="14" t="s">
        <v>54</v>
      </c>
      <c r="B139" s="10" t="s">
        <v>13</v>
      </c>
      <c r="C139" s="10" t="s">
        <v>9</v>
      </c>
      <c r="D139" s="22" t="s">
        <v>135</v>
      </c>
      <c r="E139" s="10" t="s">
        <v>55</v>
      </c>
      <c r="F139" s="8">
        <v>264</v>
      </c>
    </row>
    <row r="140" spans="1:6" ht="36" customHeight="1">
      <c r="A140" s="14" t="s">
        <v>196</v>
      </c>
      <c r="B140" s="10" t="s">
        <v>13</v>
      </c>
      <c r="C140" s="10" t="s">
        <v>9</v>
      </c>
      <c r="D140" s="25" t="s">
        <v>177</v>
      </c>
      <c r="E140" s="10"/>
      <c r="F140" s="8">
        <f>F141</f>
        <v>200</v>
      </c>
    </row>
    <row r="141" spans="1:6" ht="15">
      <c r="A141" s="14" t="s">
        <v>52</v>
      </c>
      <c r="B141" s="10" t="s">
        <v>13</v>
      </c>
      <c r="C141" s="10" t="s">
        <v>9</v>
      </c>
      <c r="D141" s="22" t="s">
        <v>178</v>
      </c>
      <c r="E141" s="10" t="s">
        <v>53</v>
      </c>
      <c r="F141" s="8">
        <v>200</v>
      </c>
    </row>
    <row r="142" spans="1:6" ht="15">
      <c r="A142" s="14" t="s">
        <v>43</v>
      </c>
      <c r="B142" s="10" t="s">
        <v>13</v>
      </c>
      <c r="C142" s="10" t="s">
        <v>13</v>
      </c>
      <c r="D142" s="14"/>
      <c r="E142" s="10"/>
      <c r="F142" s="8"/>
    </row>
    <row r="143" spans="1:6" ht="30">
      <c r="A143" s="14" t="s">
        <v>197</v>
      </c>
      <c r="B143" s="10" t="s">
        <v>13</v>
      </c>
      <c r="C143" s="10" t="s">
        <v>13</v>
      </c>
      <c r="D143" s="27" t="s">
        <v>179</v>
      </c>
      <c r="E143" s="10"/>
      <c r="F143" s="8">
        <f>F144</f>
        <v>400</v>
      </c>
    </row>
    <row r="144" spans="1:7" ht="17.25" customHeight="1">
      <c r="A144" s="14" t="s">
        <v>52</v>
      </c>
      <c r="B144" s="10" t="s">
        <v>13</v>
      </c>
      <c r="C144" s="10" t="s">
        <v>13</v>
      </c>
      <c r="D144" s="22" t="s">
        <v>137</v>
      </c>
      <c r="E144" s="10" t="s">
        <v>53</v>
      </c>
      <c r="F144" s="8">
        <v>400</v>
      </c>
      <c r="G144" s="15"/>
    </row>
    <row r="145" spans="1:6" ht="15">
      <c r="A145" s="14" t="s">
        <v>26</v>
      </c>
      <c r="B145" s="10" t="s">
        <v>13</v>
      </c>
      <c r="C145" s="10" t="s">
        <v>14</v>
      </c>
      <c r="D145" s="10"/>
      <c r="E145" s="7"/>
      <c r="F145" s="8">
        <f>F146+F150+F154</f>
        <v>4395</v>
      </c>
    </row>
    <row r="146" spans="1:6" ht="15" customHeight="1">
      <c r="A146" s="14" t="s">
        <v>27</v>
      </c>
      <c r="B146" s="10" t="s">
        <v>13</v>
      </c>
      <c r="C146" s="10" t="s">
        <v>14</v>
      </c>
      <c r="D146" s="22" t="s">
        <v>138</v>
      </c>
      <c r="E146" s="7"/>
      <c r="F146" s="8">
        <f>F147+F148+F149</f>
        <v>3385</v>
      </c>
    </row>
    <row r="147" spans="1:6" ht="46.5" customHeight="1">
      <c r="A147" s="14" t="s">
        <v>49</v>
      </c>
      <c r="B147" s="10" t="s">
        <v>13</v>
      </c>
      <c r="C147" s="10" t="s">
        <v>14</v>
      </c>
      <c r="D147" s="22" t="s">
        <v>138</v>
      </c>
      <c r="E147" s="10" t="s">
        <v>50</v>
      </c>
      <c r="F147" s="8">
        <v>3015</v>
      </c>
    </row>
    <row r="148" spans="1:6" ht="19.5" customHeight="1">
      <c r="A148" s="14" t="s">
        <v>52</v>
      </c>
      <c r="B148" s="10" t="s">
        <v>13</v>
      </c>
      <c r="C148" s="10" t="s">
        <v>14</v>
      </c>
      <c r="D148" s="22" t="s">
        <v>138</v>
      </c>
      <c r="E148" s="10" t="s">
        <v>53</v>
      </c>
      <c r="F148" s="8">
        <v>330</v>
      </c>
    </row>
    <row r="149" spans="1:6" ht="15">
      <c r="A149" s="14" t="s">
        <v>54</v>
      </c>
      <c r="B149" s="10" t="s">
        <v>13</v>
      </c>
      <c r="C149" s="10" t="s">
        <v>14</v>
      </c>
      <c r="D149" s="22" t="s">
        <v>138</v>
      </c>
      <c r="E149" s="10" t="s">
        <v>55</v>
      </c>
      <c r="F149" s="8">
        <v>40</v>
      </c>
    </row>
    <row r="150" spans="1:6" ht="31.5" customHeight="1">
      <c r="A150" s="14" t="s">
        <v>81</v>
      </c>
      <c r="B150" s="10" t="s">
        <v>13</v>
      </c>
      <c r="C150" s="10" t="s">
        <v>14</v>
      </c>
      <c r="D150" s="22" t="s">
        <v>139</v>
      </c>
      <c r="E150" s="7"/>
      <c r="F150" s="8">
        <f>F151</f>
        <v>1010</v>
      </c>
    </row>
    <row r="151" spans="1:6" ht="45" customHeight="1">
      <c r="A151" s="14" t="s">
        <v>49</v>
      </c>
      <c r="B151" s="10" t="s">
        <v>13</v>
      </c>
      <c r="C151" s="10" t="s">
        <v>14</v>
      </c>
      <c r="D151" s="22" t="s">
        <v>139</v>
      </c>
      <c r="E151" s="10" t="s">
        <v>50</v>
      </c>
      <c r="F151" s="8">
        <v>1010</v>
      </c>
    </row>
    <row r="152" spans="1:6" ht="20.25" customHeight="1">
      <c r="A152" s="14" t="s">
        <v>52</v>
      </c>
      <c r="B152" s="10" t="s">
        <v>13</v>
      </c>
      <c r="C152" s="10" t="s">
        <v>14</v>
      </c>
      <c r="D152" s="22" t="s">
        <v>139</v>
      </c>
      <c r="E152" s="10" t="s">
        <v>53</v>
      </c>
      <c r="F152" s="8">
        <v>0</v>
      </c>
    </row>
    <row r="153" spans="1:6" ht="15">
      <c r="A153" s="14" t="s">
        <v>54</v>
      </c>
      <c r="B153" s="10" t="s">
        <v>13</v>
      </c>
      <c r="C153" s="10" t="s">
        <v>14</v>
      </c>
      <c r="D153" s="22" t="s">
        <v>139</v>
      </c>
      <c r="E153" s="10" t="s">
        <v>55</v>
      </c>
      <c r="F153" s="8"/>
    </row>
    <row r="154" spans="1:6" ht="30">
      <c r="A154" s="14" t="s">
        <v>63</v>
      </c>
      <c r="B154" s="10" t="s">
        <v>13</v>
      </c>
      <c r="C154" s="10" t="s">
        <v>14</v>
      </c>
      <c r="D154" s="22" t="s">
        <v>161</v>
      </c>
      <c r="E154" s="10" t="s">
        <v>67</v>
      </c>
      <c r="F154" s="8">
        <v>0</v>
      </c>
    </row>
    <row r="155" spans="1:6" ht="15">
      <c r="A155" s="13" t="s">
        <v>83</v>
      </c>
      <c r="B155" s="7" t="s">
        <v>15</v>
      </c>
      <c r="C155" s="10"/>
      <c r="D155" s="10"/>
      <c r="E155" s="10"/>
      <c r="F155" s="9">
        <f>F156</f>
        <v>16217.341</v>
      </c>
    </row>
    <row r="156" spans="1:6" ht="15">
      <c r="A156" s="14" t="s">
        <v>82</v>
      </c>
      <c r="B156" s="10" t="s">
        <v>15</v>
      </c>
      <c r="C156" s="10" t="s">
        <v>8</v>
      </c>
      <c r="D156" s="10"/>
      <c r="E156" s="10"/>
      <c r="F156" s="12">
        <f>F157+F162+F169+F167+F170</f>
        <v>16217.341</v>
      </c>
    </row>
    <row r="157" spans="1:6" ht="15">
      <c r="A157" s="14" t="s">
        <v>6</v>
      </c>
      <c r="B157" s="10" t="s">
        <v>15</v>
      </c>
      <c r="C157" s="10" t="s">
        <v>8</v>
      </c>
      <c r="D157" s="22" t="s">
        <v>140</v>
      </c>
      <c r="E157" s="7"/>
      <c r="F157" s="8">
        <f>F158</f>
        <v>3170</v>
      </c>
    </row>
    <row r="158" spans="1:6" ht="15">
      <c r="A158" s="14" t="s">
        <v>27</v>
      </c>
      <c r="B158" s="10" t="s">
        <v>15</v>
      </c>
      <c r="C158" s="10" t="s">
        <v>8</v>
      </c>
      <c r="D158" s="22" t="s">
        <v>140</v>
      </c>
      <c r="E158" s="7"/>
      <c r="F158" s="8">
        <f>F159+F160+F161</f>
        <v>3170</v>
      </c>
    </row>
    <row r="159" spans="1:6" ht="47.25" customHeight="1">
      <c r="A159" s="14" t="s">
        <v>49</v>
      </c>
      <c r="B159" s="10" t="s">
        <v>15</v>
      </c>
      <c r="C159" s="10" t="s">
        <v>8</v>
      </c>
      <c r="D159" s="22" t="s">
        <v>140</v>
      </c>
      <c r="E159" s="10" t="s">
        <v>50</v>
      </c>
      <c r="F159" s="8">
        <v>2525</v>
      </c>
    </row>
    <row r="160" spans="1:6" ht="18" customHeight="1">
      <c r="A160" s="14" t="s">
        <v>52</v>
      </c>
      <c r="B160" s="10" t="s">
        <v>15</v>
      </c>
      <c r="C160" s="10" t="s">
        <v>8</v>
      </c>
      <c r="D160" s="22" t="s">
        <v>140</v>
      </c>
      <c r="E160" s="10" t="s">
        <v>53</v>
      </c>
      <c r="F160" s="8">
        <v>630</v>
      </c>
    </row>
    <row r="161" spans="1:6" ht="15">
      <c r="A161" s="14" t="s">
        <v>54</v>
      </c>
      <c r="B161" s="10" t="s">
        <v>15</v>
      </c>
      <c r="C161" s="10" t="s">
        <v>8</v>
      </c>
      <c r="D161" s="22" t="s">
        <v>140</v>
      </c>
      <c r="E161" s="10" t="s">
        <v>55</v>
      </c>
      <c r="F161" s="8">
        <v>15</v>
      </c>
    </row>
    <row r="162" spans="1:6" ht="15">
      <c r="A162" s="14" t="s">
        <v>7</v>
      </c>
      <c r="B162" s="10" t="s">
        <v>15</v>
      </c>
      <c r="C162" s="10" t="s">
        <v>8</v>
      </c>
      <c r="D162" s="10"/>
      <c r="E162" s="10"/>
      <c r="F162" s="8">
        <f>F163</f>
        <v>9209</v>
      </c>
    </row>
    <row r="163" spans="1:6" ht="15">
      <c r="A163" s="14" t="s">
        <v>27</v>
      </c>
      <c r="B163" s="10" t="s">
        <v>15</v>
      </c>
      <c r="C163" s="10" t="s">
        <v>8</v>
      </c>
      <c r="D163" s="22" t="s">
        <v>141</v>
      </c>
      <c r="E163" s="7"/>
      <c r="F163" s="8">
        <f>F164+F165+F166</f>
        <v>9209</v>
      </c>
    </row>
    <row r="164" spans="1:6" ht="14.25" customHeight="1">
      <c r="A164" s="14" t="s">
        <v>49</v>
      </c>
      <c r="B164" s="10" t="s">
        <v>15</v>
      </c>
      <c r="C164" s="10" t="s">
        <v>8</v>
      </c>
      <c r="D164" s="22" t="s">
        <v>141</v>
      </c>
      <c r="E164" s="10" t="s">
        <v>50</v>
      </c>
      <c r="F164" s="8">
        <v>7653</v>
      </c>
    </row>
    <row r="165" spans="1:6" ht="12.75" customHeight="1">
      <c r="A165" s="14" t="s">
        <v>52</v>
      </c>
      <c r="B165" s="10" t="s">
        <v>15</v>
      </c>
      <c r="C165" s="10" t="s">
        <v>8</v>
      </c>
      <c r="D165" s="22" t="s">
        <v>141</v>
      </c>
      <c r="E165" s="10" t="s">
        <v>53</v>
      </c>
      <c r="F165" s="8">
        <v>1526</v>
      </c>
    </row>
    <row r="166" spans="1:6" ht="15">
      <c r="A166" s="14" t="s">
        <v>54</v>
      </c>
      <c r="B166" s="10" t="s">
        <v>15</v>
      </c>
      <c r="C166" s="10" t="s">
        <v>8</v>
      </c>
      <c r="D166" s="22" t="s">
        <v>141</v>
      </c>
      <c r="E166" s="10" t="s">
        <v>55</v>
      </c>
      <c r="F166" s="8">
        <v>30</v>
      </c>
    </row>
    <row r="167" spans="1:6" ht="18.75" customHeight="1">
      <c r="A167" s="14" t="s">
        <v>106</v>
      </c>
      <c r="B167" s="10" t="s">
        <v>15</v>
      </c>
      <c r="C167" s="10" t="s">
        <v>8</v>
      </c>
      <c r="D167" s="10"/>
      <c r="E167" s="10"/>
      <c r="F167" s="8">
        <v>83.341</v>
      </c>
    </row>
    <row r="168" spans="1:6" ht="17.25" customHeight="1">
      <c r="A168" s="14" t="s">
        <v>52</v>
      </c>
      <c r="B168" s="10" t="s">
        <v>15</v>
      </c>
      <c r="C168" s="10" t="s">
        <v>8</v>
      </c>
      <c r="D168" s="10"/>
      <c r="E168" s="10" t="s">
        <v>53</v>
      </c>
      <c r="F168" s="8">
        <v>0</v>
      </c>
    </row>
    <row r="169" spans="1:6" ht="29.25" customHeight="1">
      <c r="A169" s="14" t="s">
        <v>198</v>
      </c>
      <c r="B169" s="10" t="s">
        <v>15</v>
      </c>
      <c r="C169" s="10" t="s">
        <v>8</v>
      </c>
      <c r="D169" s="27" t="s">
        <v>154</v>
      </c>
      <c r="E169" s="10" t="s">
        <v>53</v>
      </c>
      <c r="F169" s="8">
        <v>250</v>
      </c>
    </row>
    <row r="170" spans="1:6" ht="30" customHeight="1">
      <c r="A170" s="14" t="s">
        <v>63</v>
      </c>
      <c r="B170" s="10" t="s">
        <v>15</v>
      </c>
      <c r="C170" s="10" t="s">
        <v>8</v>
      </c>
      <c r="D170" s="26" t="s">
        <v>169</v>
      </c>
      <c r="E170" s="10" t="s">
        <v>53</v>
      </c>
      <c r="F170" s="8">
        <f>3600-3586+2491+1000</f>
        <v>3505</v>
      </c>
    </row>
    <row r="171" spans="1:6" ht="15">
      <c r="A171" s="13" t="s">
        <v>29</v>
      </c>
      <c r="B171" s="7" t="s">
        <v>18</v>
      </c>
      <c r="C171" s="10"/>
      <c r="D171" s="10"/>
      <c r="E171" s="10"/>
      <c r="F171" s="28">
        <f>F172+F175+F179</f>
        <v>15174.705</v>
      </c>
    </row>
    <row r="172" spans="1:6" ht="15">
      <c r="A172" s="14" t="s">
        <v>31</v>
      </c>
      <c r="B172" s="10" t="s">
        <v>18</v>
      </c>
      <c r="C172" s="10" t="s">
        <v>8</v>
      </c>
      <c r="D172" s="14" t="s">
        <v>144</v>
      </c>
      <c r="E172" s="10"/>
      <c r="F172" s="8">
        <f>F173</f>
        <v>243</v>
      </c>
    </row>
    <row r="173" spans="1:6" ht="29.25" customHeight="1">
      <c r="A173" s="14" t="s">
        <v>84</v>
      </c>
      <c r="B173" s="10" t="s">
        <v>18</v>
      </c>
      <c r="C173" s="10" t="s">
        <v>8</v>
      </c>
      <c r="D173" s="22" t="s">
        <v>142</v>
      </c>
      <c r="E173" s="10"/>
      <c r="F173" s="8">
        <f>F174</f>
        <v>243</v>
      </c>
    </row>
    <row r="174" spans="1:6" ht="15">
      <c r="A174" s="14" t="s">
        <v>85</v>
      </c>
      <c r="B174" s="10" t="s">
        <v>18</v>
      </c>
      <c r="C174" s="10" t="s">
        <v>8</v>
      </c>
      <c r="D174" s="22" t="s">
        <v>142</v>
      </c>
      <c r="E174" s="10" t="s">
        <v>86</v>
      </c>
      <c r="F174" s="8">
        <v>243</v>
      </c>
    </row>
    <row r="175" spans="1:6" ht="15">
      <c r="A175" s="14" t="s">
        <v>87</v>
      </c>
      <c r="B175" s="10" t="s">
        <v>18</v>
      </c>
      <c r="C175" s="10" t="s">
        <v>10</v>
      </c>
      <c r="D175" s="14" t="s">
        <v>144</v>
      </c>
      <c r="E175" s="10"/>
      <c r="F175" s="11">
        <f>F176</f>
        <v>0</v>
      </c>
    </row>
    <row r="176" spans="1:6" ht="15">
      <c r="A176" s="14" t="s">
        <v>88</v>
      </c>
      <c r="B176" s="10" t="s">
        <v>18</v>
      </c>
      <c r="C176" s="10" t="s">
        <v>10</v>
      </c>
      <c r="D176" s="22" t="s">
        <v>143</v>
      </c>
      <c r="E176" s="10"/>
      <c r="F176" s="11">
        <f>F177</f>
        <v>0</v>
      </c>
    </row>
    <row r="177" spans="1:7" ht="15">
      <c r="A177" s="14" t="s">
        <v>37</v>
      </c>
      <c r="B177" s="10" t="s">
        <v>18</v>
      </c>
      <c r="C177" s="10" t="s">
        <v>10</v>
      </c>
      <c r="D177" s="22" t="s">
        <v>143</v>
      </c>
      <c r="E177" s="10"/>
      <c r="F177" s="11">
        <f>F178</f>
        <v>0</v>
      </c>
      <c r="G177" s="15"/>
    </row>
    <row r="178" spans="1:6" ht="15">
      <c r="A178" s="14" t="s">
        <v>85</v>
      </c>
      <c r="B178" s="10" t="s">
        <v>18</v>
      </c>
      <c r="C178" s="10" t="s">
        <v>10</v>
      </c>
      <c r="D178" s="22" t="s">
        <v>143</v>
      </c>
      <c r="E178" s="10" t="s">
        <v>86</v>
      </c>
      <c r="F178" s="11">
        <v>0</v>
      </c>
    </row>
    <row r="179" spans="1:6" ht="15">
      <c r="A179" s="14" t="s">
        <v>89</v>
      </c>
      <c r="B179" s="10" t="s">
        <v>18</v>
      </c>
      <c r="C179" s="10" t="s">
        <v>11</v>
      </c>
      <c r="D179" s="10"/>
      <c r="E179" s="7"/>
      <c r="F179" s="8">
        <f>F180+F182+F184+F186</f>
        <v>14931.705</v>
      </c>
    </row>
    <row r="180" spans="1:6" ht="33.75" customHeight="1">
      <c r="A180" s="14" t="s">
        <v>90</v>
      </c>
      <c r="B180" s="10" t="s">
        <v>18</v>
      </c>
      <c r="C180" s="10" t="s">
        <v>11</v>
      </c>
      <c r="D180" s="14" t="s">
        <v>180</v>
      </c>
      <c r="E180" s="7"/>
      <c r="F180" s="8">
        <f>F181</f>
        <v>3091.44</v>
      </c>
    </row>
    <row r="181" spans="1:6" ht="31.5" customHeight="1">
      <c r="A181" s="14" t="s">
        <v>63</v>
      </c>
      <c r="B181" s="10" t="s">
        <v>18</v>
      </c>
      <c r="C181" s="10" t="s">
        <v>11</v>
      </c>
      <c r="D181" s="14" t="s">
        <v>181</v>
      </c>
      <c r="E181" s="10" t="s">
        <v>67</v>
      </c>
      <c r="F181" s="8">
        <v>3091.44</v>
      </c>
    </row>
    <row r="182" spans="1:6" ht="15">
      <c r="A182" s="14" t="s">
        <v>85</v>
      </c>
      <c r="B182" s="10" t="s">
        <v>18</v>
      </c>
      <c r="C182" s="10" t="s">
        <v>11</v>
      </c>
      <c r="D182" s="14" t="s">
        <v>185</v>
      </c>
      <c r="E182" s="10"/>
      <c r="F182" s="8">
        <f>F183</f>
        <v>3797.28</v>
      </c>
    </row>
    <row r="183" spans="1:6" ht="48" customHeight="1">
      <c r="A183" s="14" t="s">
        <v>91</v>
      </c>
      <c r="B183" s="10" t="s">
        <v>18</v>
      </c>
      <c r="C183" s="10" t="s">
        <v>11</v>
      </c>
      <c r="D183" s="10" t="s">
        <v>182</v>
      </c>
      <c r="E183" s="10" t="s">
        <v>86</v>
      </c>
      <c r="F183" s="8">
        <f>3797.28</f>
        <v>3797.28</v>
      </c>
    </row>
    <row r="184" spans="1:6" ht="18" customHeight="1">
      <c r="A184" s="14" t="s">
        <v>45</v>
      </c>
      <c r="B184" s="10" t="s">
        <v>18</v>
      </c>
      <c r="C184" s="10" t="s">
        <v>11</v>
      </c>
      <c r="D184" s="22" t="s">
        <v>183</v>
      </c>
      <c r="E184" s="10"/>
      <c r="F184" s="8">
        <f>F185</f>
        <v>7960.845</v>
      </c>
    </row>
    <row r="185" spans="1:6" ht="15">
      <c r="A185" s="14" t="s">
        <v>85</v>
      </c>
      <c r="B185" s="10" t="s">
        <v>18</v>
      </c>
      <c r="C185" s="10" t="s">
        <v>11</v>
      </c>
      <c r="D185" s="22" t="s">
        <v>139</v>
      </c>
      <c r="E185" s="10" t="s">
        <v>86</v>
      </c>
      <c r="F185" s="8">
        <f>7956.31+4.535</f>
        <v>7960.845</v>
      </c>
    </row>
    <row r="186" spans="1:6" ht="15">
      <c r="A186" s="14" t="s">
        <v>184</v>
      </c>
      <c r="B186" s="10" t="s">
        <v>18</v>
      </c>
      <c r="C186" s="10" t="s">
        <v>11</v>
      </c>
      <c r="D186" s="22" t="s">
        <v>186</v>
      </c>
      <c r="E186" s="10"/>
      <c r="F186" s="8">
        <f>F187</f>
        <v>82.14</v>
      </c>
    </row>
    <row r="187" spans="1:6" ht="15">
      <c r="A187" s="14" t="s">
        <v>85</v>
      </c>
      <c r="B187" s="10" t="s">
        <v>18</v>
      </c>
      <c r="C187" s="10" t="s">
        <v>11</v>
      </c>
      <c r="D187" s="14" t="s">
        <v>145</v>
      </c>
      <c r="E187" s="10" t="s">
        <v>86</v>
      </c>
      <c r="F187" s="8">
        <v>82.14</v>
      </c>
    </row>
    <row r="188" spans="1:6" ht="14.25">
      <c r="A188" s="13" t="s">
        <v>38</v>
      </c>
      <c r="B188" s="7" t="s">
        <v>17</v>
      </c>
      <c r="C188" s="7"/>
      <c r="D188" s="7"/>
      <c r="E188" s="7"/>
      <c r="F188" s="9">
        <f>F189+F192</f>
        <v>23444</v>
      </c>
    </row>
    <row r="189" spans="1:6" ht="15">
      <c r="A189" s="14" t="s">
        <v>41</v>
      </c>
      <c r="B189" s="10" t="s">
        <v>17</v>
      </c>
      <c r="C189" s="10" t="s">
        <v>9</v>
      </c>
      <c r="D189" s="22"/>
      <c r="E189" s="7"/>
      <c r="F189" s="8">
        <f>F191</f>
        <v>422</v>
      </c>
    </row>
    <row r="190" spans="1:6" ht="34.5" customHeight="1">
      <c r="A190" s="14" t="s">
        <v>199</v>
      </c>
      <c r="B190" s="10" t="s">
        <v>17</v>
      </c>
      <c r="C190" s="10" t="s">
        <v>9</v>
      </c>
      <c r="D190" s="27" t="s">
        <v>187</v>
      </c>
      <c r="E190" s="7"/>
      <c r="F190" s="8">
        <f>F191</f>
        <v>422</v>
      </c>
    </row>
    <row r="191" spans="1:6" ht="19.5" customHeight="1">
      <c r="A191" s="14" t="s">
        <v>52</v>
      </c>
      <c r="B191" s="10" t="s">
        <v>17</v>
      </c>
      <c r="C191" s="10" t="s">
        <v>9</v>
      </c>
      <c r="D191" s="26" t="s">
        <v>146</v>
      </c>
      <c r="E191" s="10" t="s">
        <v>53</v>
      </c>
      <c r="F191" s="8">
        <v>422</v>
      </c>
    </row>
    <row r="192" spans="1:6" ht="15">
      <c r="A192" s="14" t="s">
        <v>92</v>
      </c>
      <c r="B192" s="10" t="s">
        <v>17</v>
      </c>
      <c r="C192" s="10" t="s">
        <v>12</v>
      </c>
      <c r="D192" s="10"/>
      <c r="E192" s="10"/>
      <c r="F192" s="8">
        <f>F193+F198</f>
        <v>23022</v>
      </c>
    </row>
    <row r="193" spans="1:6" ht="34.5" customHeight="1">
      <c r="A193" s="14" t="s">
        <v>48</v>
      </c>
      <c r="B193" s="10" t="s">
        <v>17</v>
      </c>
      <c r="C193" s="10" t="s">
        <v>12</v>
      </c>
      <c r="D193" s="22" t="s">
        <v>148</v>
      </c>
      <c r="E193" s="10"/>
      <c r="F193" s="8">
        <f>F194</f>
        <v>1122</v>
      </c>
    </row>
    <row r="194" spans="1:6" ht="15">
      <c r="A194" s="14" t="s">
        <v>21</v>
      </c>
      <c r="B194" s="10" t="s">
        <v>17</v>
      </c>
      <c r="C194" s="10" t="s">
        <v>12</v>
      </c>
      <c r="D194" s="22" t="s">
        <v>147</v>
      </c>
      <c r="E194" s="7"/>
      <c r="F194" s="8">
        <f>F195+F196+F197</f>
        <v>1122</v>
      </c>
    </row>
    <row r="195" spans="1:6" ht="45.75" customHeight="1">
      <c r="A195" s="14" t="s">
        <v>49</v>
      </c>
      <c r="B195" s="10" t="s">
        <v>17</v>
      </c>
      <c r="C195" s="10" t="s">
        <v>12</v>
      </c>
      <c r="D195" s="22" t="s">
        <v>147</v>
      </c>
      <c r="E195" s="10" t="s">
        <v>50</v>
      </c>
      <c r="F195" s="8">
        <f>1380-290</f>
        <v>1090</v>
      </c>
    </row>
    <row r="196" spans="1:6" ht="16.5" customHeight="1">
      <c r="A196" s="14" t="s">
        <v>52</v>
      </c>
      <c r="B196" s="10" t="s">
        <v>17</v>
      </c>
      <c r="C196" s="10" t="s">
        <v>12</v>
      </c>
      <c r="D196" s="22" t="s">
        <v>147</v>
      </c>
      <c r="E196" s="10" t="s">
        <v>53</v>
      </c>
      <c r="F196" s="8">
        <v>32</v>
      </c>
    </row>
    <row r="197" spans="1:6" ht="15">
      <c r="A197" s="14" t="s">
        <v>54</v>
      </c>
      <c r="B197" s="10" t="s">
        <v>17</v>
      </c>
      <c r="C197" s="10" t="s">
        <v>12</v>
      </c>
      <c r="D197" s="22" t="s">
        <v>147</v>
      </c>
      <c r="E197" s="10" t="s">
        <v>55</v>
      </c>
      <c r="F197" s="8">
        <v>0</v>
      </c>
    </row>
    <row r="198" spans="1:6" ht="30">
      <c r="A198" s="14" t="s">
        <v>35</v>
      </c>
      <c r="B198" s="10" t="s">
        <v>17</v>
      </c>
      <c r="C198" s="10" t="s">
        <v>12</v>
      </c>
      <c r="D198" s="22" t="s">
        <v>161</v>
      </c>
      <c r="E198" s="10"/>
      <c r="F198" s="8">
        <f>F199</f>
        <v>21900</v>
      </c>
    </row>
    <row r="199" spans="1:6" ht="28.5" customHeight="1">
      <c r="A199" s="14" t="s">
        <v>63</v>
      </c>
      <c r="B199" s="10" t="s">
        <v>17</v>
      </c>
      <c r="C199" s="10" t="s">
        <v>12</v>
      </c>
      <c r="D199" s="22" t="s">
        <v>161</v>
      </c>
      <c r="E199" s="10" t="s">
        <v>67</v>
      </c>
      <c r="F199" s="8">
        <f>3276+21900-785-2491</f>
        <v>21900</v>
      </c>
    </row>
    <row r="200" spans="1:6" ht="14.25">
      <c r="A200" s="13" t="s">
        <v>39</v>
      </c>
      <c r="B200" s="7" t="s">
        <v>33</v>
      </c>
      <c r="C200" s="7"/>
      <c r="D200" s="7"/>
      <c r="E200" s="7"/>
      <c r="F200" s="9">
        <f>F201</f>
        <v>2521</v>
      </c>
    </row>
    <row r="201" spans="1:6" ht="15">
      <c r="A201" s="14" t="s">
        <v>28</v>
      </c>
      <c r="B201" s="10" t="s">
        <v>33</v>
      </c>
      <c r="C201" s="10" t="s">
        <v>9</v>
      </c>
      <c r="D201" s="10"/>
      <c r="E201" s="7"/>
      <c r="F201" s="12">
        <f>F202</f>
        <v>2521</v>
      </c>
    </row>
    <row r="202" spans="1:6" ht="17.25" customHeight="1">
      <c r="A202" s="14" t="s">
        <v>93</v>
      </c>
      <c r="B202" s="10" t="s">
        <v>33</v>
      </c>
      <c r="C202" s="10" t="s">
        <v>9</v>
      </c>
      <c r="D202" s="22" t="s">
        <v>149</v>
      </c>
      <c r="E202" s="7"/>
      <c r="F202" s="12">
        <f>F203</f>
        <v>2521</v>
      </c>
    </row>
    <row r="203" spans="1:6" ht="15">
      <c r="A203" s="14" t="s">
        <v>27</v>
      </c>
      <c r="B203" s="10" t="s">
        <v>33</v>
      </c>
      <c r="C203" s="10" t="s">
        <v>9</v>
      </c>
      <c r="D203" s="22" t="s">
        <v>149</v>
      </c>
      <c r="E203" s="10"/>
      <c r="F203" s="12">
        <f>F204</f>
        <v>2521</v>
      </c>
    </row>
    <row r="204" spans="1:6" ht="30">
      <c r="A204" s="14" t="s">
        <v>94</v>
      </c>
      <c r="B204" s="10" t="s">
        <v>33</v>
      </c>
      <c r="C204" s="10" t="s">
        <v>9</v>
      </c>
      <c r="D204" s="22" t="s">
        <v>149</v>
      </c>
      <c r="E204" s="10" t="s">
        <v>95</v>
      </c>
      <c r="F204" s="8">
        <v>2521</v>
      </c>
    </row>
    <row r="205" spans="1:6" ht="15">
      <c r="A205" s="13" t="s">
        <v>96</v>
      </c>
      <c r="B205" s="7" t="s">
        <v>40</v>
      </c>
      <c r="C205" s="10"/>
      <c r="D205" s="10"/>
      <c r="E205" s="10"/>
      <c r="F205" s="8">
        <f>F206</f>
        <v>0</v>
      </c>
    </row>
    <row r="206" spans="1:6" ht="15.75" customHeight="1">
      <c r="A206" s="14" t="s">
        <v>97</v>
      </c>
      <c r="B206" s="10" t="s">
        <v>40</v>
      </c>
      <c r="C206" s="10" t="s">
        <v>8</v>
      </c>
      <c r="D206" s="10"/>
      <c r="E206" s="10"/>
      <c r="F206" s="8">
        <f>F207</f>
        <v>0</v>
      </c>
    </row>
    <row r="207" spans="1:6" ht="15">
      <c r="A207" s="14" t="s">
        <v>99</v>
      </c>
      <c r="B207" s="10" t="s">
        <v>40</v>
      </c>
      <c r="C207" s="10" t="s">
        <v>8</v>
      </c>
      <c r="D207" s="10"/>
      <c r="E207" s="10"/>
      <c r="F207" s="8">
        <f>F208</f>
        <v>0</v>
      </c>
    </row>
    <row r="208" spans="1:6" ht="15">
      <c r="A208" s="14" t="s">
        <v>98</v>
      </c>
      <c r="B208" s="10" t="s">
        <v>40</v>
      </c>
      <c r="C208" s="10" t="s">
        <v>8</v>
      </c>
      <c r="D208" s="10"/>
      <c r="E208" s="10" t="s">
        <v>100</v>
      </c>
      <c r="F208" s="8">
        <v>0</v>
      </c>
    </row>
    <row r="209" spans="1:6" ht="18" customHeight="1">
      <c r="A209" s="13" t="s">
        <v>44</v>
      </c>
      <c r="B209" s="7" t="s">
        <v>34</v>
      </c>
      <c r="C209" s="10"/>
      <c r="D209" s="10"/>
      <c r="E209" s="10"/>
      <c r="F209" s="9">
        <f>F210</f>
        <v>29794</v>
      </c>
    </row>
    <row r="210" spans="1:6" ht="34.5" customHeight="1">
      <c r="A210" s="14" t="s">
        <v>101</v>
      </c>
      <c r="B210" s="10" t="s">
        <v>34</v>
      </c>
      <c r="C210" s="10" t="s">
        <v>8</v>
      </c>
      <c r="D210" s="14" t="s">
        <v>151</v>
      </c>
      <c r="E210" s="10"/>
      <c r="F210" s="8">
        <f>F211+F213</f>
        <v>29794</v>
      </c>
    </row>
    <row r="211" spans="1:6" ht="32.25" customHeight="1">
      <c r="A211" s="14" t="s">
        <v>102</v>
      </c>
      <c r="B211" s="10" t="s">
        <v>34</v>
      </c>
      <c r="C211" s="10" t="s">
        <v>8</v>
      </c>
      <c r="D211" s="22" t="s">
        <v>150</v>
      </c>
      <c r="E211" s="10"/>
      <c r="F211" s="8">
        <f>F212</f>
        <v>28413</v>
      </c>
    </row>
    <row r="212" spans="1:6" ht="18.75" customHeight="1">
      <c r="A212" s="14" t="s">
        <v>68</v>
      </c>
      <c r="B212" s="10" t="s">
        <v>34</v>
      </c>
      <c r="C212" s="10" t="s">
        <v>8</v>
      </c>
      <c r="D212" s="22" t="s">
        <v>150</v>
      </c>
      <c r="E212" s="10" t="s">
        <v>32</v>
      </c>
      <c r="F212" s="8">
        <v>28413</v>
      </c>
    </row>
    <row r="213" spans="1:6" ht="29.25" customHeight="1">
      <c r="A213" s="14" t="s">
        <v>103</v>
      </c>
      <c r="B213" s="10" t="s">
        <v>34</v>
      </c>
      <c r="C213" s="10" t="s">
        <v>8</v>
      </c>
      <c r="D213" s="10"/>
      <c r="E213" s="7"/>
      <c r="F213" s="8">
        <f>F214</f>
        <v>1381</v>
      </c>
    </row>
    <row r="214" spans="1:6" ht="15">
      <c r="A214" s="14" t="s">
        <v>68</v>
      </c>
      <c r="B214" s="10" t="s">
        <v>34</v>
      </c>
      <c r="C214" s="10" t="s">
        <v>8</v>
      </c>
      <c r="D214" s="10"/>
      <c r="E214" s="10" t="s">
        <v>32</v>
      </c>
      <c r="F214" s="8">
        <f>1060+321</f>
        <v>1381</v>
      </c>
    </row>
    <row r="215" spans="1:6" ht="15">
      <c r="A215" s="14"/>
      <c r="B215" s="10"/>
      <c r="C215" s="10"/>
      <c r="D215" s="10"/>
      <c r="E215" s="10"/>
      <c r="F215" s="8"/>
    </row>
    <row r="216" spans="1:6" ht="15">
      <c r="A216" s="13" t="s">
        <v>104</v>
      </c>
      <c r="B216" s="10"/>
      <c r="C216" s="10"/>
      <c r="D216" s="10" t="s">
        <v>193</v>
      </c>
      <c r="E216" s="10"/>
      <c r="F216" s="30">
        <f>F14+F69+F73+F92+F110+F122+F155+F171+F188+F200+F209</f>
        <v>689531.9079999999</v>
      </c>
    </row>
    <row r="217" ht="12.75">
      <c r="F217" s="6"/>
    </row>
    <row r="218" ht="12.75">
      <c r="F218">
        <v>664177.17</v>
      </c>
    </row>
    <row r="219" ht="12.75">
      <c r="F219" s="16">
        <f>F218-F216</f>
        <v>-25354.737999999896</v>
      </c>
    </row>
    <row r="220" ht="12.75">
      <c r="F220" s="16"/>
    </row>
    <row r="223" ht="12.75">
      <c r="D223" s="6"/>
    </row>
  </sheetData>
  <sheetProtection/>
  <printOptions/>
  <pageMargins left="0.5118110236220472" right="0.2755905511811024" top="0.1968503937007874" bottom="0.1968503937007874" header="0.5118110236220472" footer="0.511811023622047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NELCO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NELCO</dc:creator>
  <cp:keywords/>
  <dc:description/>
  <cp:lastModifiedBy>Пользователь Windows</cp:lastModifiedBy>
  <cp:lastPrinted>2016-12-24T10:04:06Z</cp:lastPrinted>
  <dcterms:created xsi:type="dcterms:W3CDTF">2007-11-19T09:16:11Z</dcterms:created>
  <dcterms:modified xsi:type="dcterms:W3CDTF">2017-10-12T08:54:37Z</dcterms:modified>
  <cp:category/>
  <cp:version/>
  <cp:contentType/>
  <cp:contentStatus/>
</cp:coreProperties>
</file>